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ginie\Desktop\CA LIGUE\"/>
    </mc:Choice>
  </mc:AlternateContent>
  <bookViews>
    <workbookView xWindow="0" yWindow="0" windowWidth="17895" windowHeight="8085" tabRatio="747"/>
  </bookViews>
  <sheets>
    <sheet name="Bon de commande" sheetId="9" r:id="rId1"/>
    <sheet name="Import" sheetId="18" state="hidden" r:id="rId2"/>
    <sheet name="Feuil1" sheetId="17" state="hidden" r:id="rId3"/>
  </sheets>
  <definedNames>
    <definedName name="_xlnm.Print_Area" localSheetId="0">'Bon de commande'!$A$1:$N$35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07" i="18" l="1"/>
  <c r="V106" i="18"/>
  <c r="V105" i="18"/>
  <c r="V104" i="18"/>
  <c r="V103" i="18"/>
  <c r="V102" i="18"/>
  <c r="V101" i="18"/>
  <c r="V100" i="18"/>
  <c r="V99" i="18"/>
  <c r="V98" i="18"/>
  <c r="V97" i="18"/>
  <c r="V96" i="18"/>
  <c r="V95" i="18"/>
  <c r="V94" i="18"/>
  <c r="V93" i="18"/>
  <c r="V92" i="18"/>
  <c r="V91" i="18"/>
  <c r="V90" i="18"/>
  <c r="V89" i="18"/>
  <c r="V88" i="18"/>
  <c r="V87" i="18"/>
  <c r="V86" i="18"/>
  <c r="V85" i="18"/>
  <c r="V84" i="18"/>
  <c r="V83" i="18"/>
  <c r="V82" i="18"/>
  <c r="V81" i="18"/>
  <c r="V80" i="18"/>
  <c r="V79" i="18"/>
  <c r="V78" i="18"/>
  <c r="V77" i="18"/>
  <c r="V76" i="18"/>
  <c r="V75" i="18"/>
  <c r="V74" i="18"/>
  <c r="V73" i="18"/>
  <c r="V72" i="18"/>
  <c r="V71" i="18"/>
  <c r="V70" i="18"/>
  <c r="V69" i="18"/>
  <c r="V68" i="18"/>
  <c r="V67" i="18"/>
  <c r="V66" i="18"/>
  <c r="V65" i="18"/>
  <c r="V64" i="18"/>
  <c r="V63" i="18"/>
  <c r="V62" i="18"/>
  <c r="V61" i="18"/>
  <c r="V60" i="18"/>
  <c r="V59" i="18"/>
  <c r="V58" i="18"/>
  <c r="V57" i="18"/>
  <c r="V56" i="18"/>
  <c r="V55" i="18"/>
  <c r="V54" i="18"/>
  <c r="V53" i="18"/>
  <c r="V52" i="18"/>
  <c r="V51" i="18"/>
  <c r="V50" i="18"/>
  <c r="V49" i="18"/>
  <c r="V48" i="18"/>
  <c r="V47" i="18"/>
  <c r="V46" i="18"/>
  <c r="V45" i="18"/>
  <c r="V44" i="18"/>
  <c r="V43" i="18"/>
  <c r="V42" i="18"/>
  <c r="V41" i="18"/>
  <c r="V40" i="18"/>
  <c r="V39" i="18"/>
  <c r="V38" i="18"/>
  <c r="V37" i="18"/>
  <c r="V36" i="18"/>
  <c r="V35" i="18"/>
  <c r="V34" i="18"/>
  <c r="V33" i="18"/>
  <c r="V113" i="18"/>
  <c r="V112" i="18"/>
  <c r="V111" i="18"/>
  <c r="V110" i="18"/>
  <c r="V109" i="18"/>
  <c r="V108" i="18"/>
  <c r="V152" i="18"/>
  <c r="V151" i="18"/>
  <c r="V150" i="18"/>
  <c r="V149" i="18"/>
  <c r="V148" i="18"/>
  <c r="V147" i="18"/>
  <c r="V146" i="18"/>
  <c r="V145" i="18"/>
  <c r="V144" i="18"/>
  <c r="V143" i="18"/>
  <c r="V142" i="18"/>
  <c r="V141" i="18"/>
  <c r="V140" i="18"/>
  <c r="V139" i="18"/>
  <c r="V138" i="18"/>
  <c r="V137" i="18"/>
  <c r="V136" i="18"/>
  <c r="V135" i="18"/>
  <c r="V134" i="18"/>
  <c r="V133" i="18"/>
  <c r="V132" i="18"/>
  <c r="V131" i="18"/>
  <c r="V130" i="18"/>
  <c r="V129" i="18"/>
  <c r="V128" i="18"/>
  <c r="V127" i="18"/>
  <c r="V126" i="18"/>
  <c r="V125" i="18"/>
  <c r="V124" i="18"/>
  <c r="V123" i="18"/>
  <c r="V122" i="18"/>
  <c r="V120" i="18"/>
  <c r="V119" i="18"/>
  <c r="V118" i="18"/>
  <c r="V117" i="18"/>
  <c r="V116" i="18"/>
  <c r="V115" i="18"/>
  <c r="V114" i="18"/>
  <c r="V121" i="18"/>
  <c r="I3" i="18"/>
  <c r="I4" i="18"/>
  <c r="I5" i="18"/>
  <c r="I6" i="18"/>
  <c r="I7" i="18"/>
  <c r="I8" i="18"/>
  <c r="I9" i="18"/>
  <c r="V9" i="18" s="1"/>
  <c r="I10" i="18"/>
  <c r="I11" i="18"/>
  <c r="I12" i="18"/>
  <c r="I13" i="18"/>
  <c r="I14" i="18"/>
  <c r="I15" i="18"/>
  <c r="I16" i="18"/>
  <c r="I17" i="18"/>
  <c r="V17" i="18" s="1"/>
  <c r="I18" i="18"/>
  <c r="I19" i="18"/>
  <c r="I20" i="18"/>
  <c r="I21" i="18"/>
  <c r="I22" i="18"/>
  <c r="I23" i="18"/>
  <c r="I24" i="18"/>
  <c r="I25" i="18"/>
  <c r="V25" i="18" s="1"/>
  <c r="I26" i="18"/>
  <c r="I27" i="18"/>
  <c r="I28" i="18"/>
  <c r="I29" i="18"/>
  <c r="I30" i="18"/>
  <c r="V30" i="18" s="1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2" i="18"/>
  <c r="V2" i="18" s="1"/>
  <c r="E43" i="9"/>
  <c r="E42" i="9"/>
  <c r="E41" i="9"/>
  <c r="E40" i="9"/>
  <c r="E39" i="9"/>
  <c r="E38" i="9"/>
  <c r="V28" i="18" s="1"/>
  <c r="E35" i="9"/>
  <c r="E34" i="9"/>
  <c r="E33" i="9"/>
  <c r="E32" i="9"/>
  <c r="E30" i="9"/>
  <c r="E29" i="9"/>
  <c r="E28" i="9"/>
  <c r="E26" i="9"/>
  <c r="E25" i="9"/>
  <c r="E24" i="9"/>
  <c r="E23" i="9"/>
  <c r="E22" i="9"/>
  <c r="E21" i="9"/>
  <c r="E20" i="9"/>
  <c r="E19" i="9"/>
  <c r="E18" i="9"/>
  <c r="E17" i="9"/>
  <c r="V32" i="18" l="1"/>
  <c r="V24" i="18"/>
  <c r="V16" i="18"/>
  <c r="V8" i="18"/>
  <c r="V31" i="18"/>
  <c r="V23" i="18"/>
  <c r="V15" i="18"/>
  <c r="V7" i="18"/>
  <c r="V22" i="18"/>
  <c r="V14" i="18"/>
  <c r="V6" i="18"/>
  <c r="V29" i="18"/>
  <c r="V21" i="18"/>
  <c r="V13" i="18"/>
  <c r="V5" i="18"/>
  <c r="V20" i="18"/>
  <c r="V12" i="18"/>
  <c r="V4" i="18"/>
  <c r="V19" i="18"/>
  <c r="V11" i="18"/>
  <c r="V3" i="18"/>
  <c r="V26" i="18"/>
  <c r="V18" i="18"/>
  <c r="V10" i="18"/>
  <c r="V27" i="18"/>
  <c r="P43" i="9" l="1"/>
  <c r="Q43" i="9" s="1"/>
  <c r="R43" i="9" s="1"/>
  <c r="P42" i="9"/>
  <c r="Q42" i="9" s="1"/>
  <c r="R42" i="9" s="1"/>
  <c r="P41" i="9"/>
  <c r="Q41" i="9" s="1"/>
  <c r="R41" i="9" s="1"/>
  <c r="P40" i="9"/>
  <c r="Q40" i="9" s="1"/>
  <c r="R40" i="9" s="1"/>
  <c r="P39" i="9"/>
  <c r="P38" i="9"/>
  <c r="Q38" i="9" s="1"/>
  <c r="R38" i="9" s="1"/>
  <c r="Q39" i="9" l="1"/>
  <c r="R39" i="9" s="1"/>
  <c r="P19" i="9" l="1"/>
  <c r="P35" i="9"/>
  <c r="P34" i="9"/>
  <c r="P33" i="9"/>
  <c r="P32" i="9"/>
  <c r="P30" i="9"/>
  <c r="Q30" i="9" s="1"/>
  <c r="R30" i="9" s="1"/>
  <c r="P29" i="9"/>
  <c r="P28" i="9"/>
  <c r="P26" i="9"/>
  <c r="P25" i="9"/>
  <c r="Q25" i="9" s="1"/>
  <c r="R25" i="9" s="1"/>
  <c r="P24" i="9"/>
  <c r="P23" i="9"/>
  <c r="P22" i="9"/>
  <c r="P21" i="9"/>
  <c r="Q21" i="9" s="1"/>
  <c r="P20" i="9"/>
  <c r="P18" i="9"/>
  <c r="P17" i="9"/>
  <c r="Q17" i="9" s="1"/>
  <c r="R17" i="9" s="1"/>
  <c r="Q34" i="9" l="1"/>
  <c r="R34" i="9" s="1"/>
  <c r="Q18" i="9"/>
  <c r="R18" i="9" s="1"/>
  <c r="Q20" i="9"/>
  <c r="R20" i="9" s="1"/>
  <c r="Q29" i="9"/>
  <c r="R29" i="9" s="1"/>
  <c r="Q22" i="9"/>
  <c r="R22" i="9" s="1"/>
  <c r="Q23" i="9"/>
  <c r="R23" i="9" s="1"/>
  <c r="Q24" i="9"/>
  <c r="R24" i="9" s="1"/>
  <c r="Q35" i="9"/>
  <c r="R35" i="9" s="1"/>
  <c r="Q28" i="9"/>
  <c r="R28" i="9" s="1"/>
  <c r="Q32" i="9"/>
  <c r="R32" i="9" s="1"/>
  <c r="Q33" i="9"/>
  <c r="R33" i="9" s="1"/>
  <c r="Q26" i="9"/>
  <c r="R26" i="9" s="1"/>
  <c r="Q19" i="9"/>
  <c r="R19" i="9" s="1"/>
  <c r="A14" i="9"/>
  <c r="B14" i="9" l="1"/>
  <c r="C14" i="9" l="1"/>
  <c r="R21" i="9"/>
</calcChain>
</file>

<file path=xl/sharedStrings.xml><?xml version="1.0" encoding="utf-8"?>
<sst xmlns="http://schemas.openxmlformats.org/spreadsheetml/2006/main" count="2873" uniqueCount="379">
  <si>
    <t>PVC</t>
  </si>
  <si>
    <t xml:space="preserve">Total: </t>
  </si>
  <si>
    <t>XS</t>
  </si>
  <si>
    <t>S</t>
  </si>
  <si>
    <t>M</t>
  </si>
  <si>
    <t>L</t>
  </si>
  <si>
    <t>XL</t>
  </si>
  <si>
    <t>Ref</t>
  </si>
  <si>
    <t>Modèle</t>
  </si>
  <si>
    <t>Couleur</t>
  </si>
  <si>
    <t>Total de pièces</t>
  </si>
  <si>
    <t>BLACK</t>
  </si>
  <si>
    <t>FFHB 20/21 REFEREE JERSEY S/S</t>
  </si>
  <si>
    <t>GREY MELANGE</t>
  </si>
  <si>
    <t>FFHB 20/21 REFEREE JERSEY S/S WOMAN</t>
  </si>
  <si>
    <t>FFHB 20/21 REFEREE POLY SHORTS</t>
  </si>
  <si>
    <t>FFHB 20/21 REFEREE POLY SHORTS WOMAN</t>
  </si>
  <si>
    <t>FFHB 20/21 REFEREE YOUTH JERSEY S/S</t>
  </si>
  <si>
    <t>ELITE INDOOR SOCK LOW</t>
  </si>
  <si>
    <t>BLACK/ASPHALT</t>
  </si>
  <si>
    <t>2XL</t>
  </si>
  <si>
    <t>3XL</t>
  </si>
  <si>
    <t>4XL</t>
  </si>
  <si>
    <t>27/30</t>
  </si>
  <si>
    <t>31/34</t>
  </si>
  <si>
    <t>35/38</t>
  </si>
  <si>
    <t>39/42</t>
  </si>
  <si>
    <t>43/45</t>
  </si>
  <si>
    <t>46/48</t>
  </si>
  <si>
    <t>Style</t>
  </si>
  <si>
    <t>Description</t>
  </si>
  <si>
    <t>Color Code</t>
  </si>
  <si>
    <t>Color Description</t>
  </si>
  <si>
    <t>DIVA PINK</t>
  </si>
  <si>
    <t>ACAI/WHITE</t>
  </si>
  <si>
    <t>211945</t>
  </si>
  <si>
    <t>hmlCORE XK HALF ZIP POLY SWEAT</t>
  </si>
  <si>
    <t>hmlCORE XK HALF ZIP POLY SWEAT WOMAN</t>
  </si>
  <si>
    <t>211475</t>
  </si>
  <si>
    <t>hmlCORE XK POLY PANT</t>
  </si>
  <si>
    <t>hmlCORE XK POLY PANT WOMAN</t>
  </si>
  <si>
    <t>212656</t>
  </si>
  <si>
    <t>BLACK/WHITE</t>
  </si>
  <si>
    <t>BLACK/DIVA PINK</t>
  </si>
  <si>
    <t>BON DE COMMANDE FFHB ARBITRE 2022-2023</t>
  </si>
  <si>
    <t>N° Client</t>
  </si>
  <si>
    <t>Adresse de livraison</t>
  </si>
  <si>
    <t xml:space="preserve">Date de livraison </t>
  </si>
  <si>
    <t>Mail contact</t>
  </si>
  <si>
    <t>Tel contact</t>
  </si>
  <si>
    <t>221200</t>
  </si>
  <si>
    <t>221201</t>
  </si>
  <si>
    <t>POUR LES PRODUITS SUIVANTS, LE MINIMUM DE COMMANDE EST DE 50 PIECES - DELAIS DE 20 JOURS MINIMUM - SELON LES STOCKS DISPONIBLES</t>
  </si>
  <si>
    <t>Remisé</t>
  </si>
  <si>
    <t>Total Brut</t>
  </si>
  <si>
    <t>Total Net remisé</t>
  </si>
  <si>
    <t>Brut</t>
  </si>
  <si>
    <t>NON - 25% DE REMISE</t>
  </si>
  <si>
    <t>OUI - 40% DE REMISE</t>
  </si>
  <si>
    <t>Nom de la Ligue</t>
  </si>
  <si>
    <t>hmlRED CLASSIC POLO</t>
  </si>
  <si>
    <t>hmlRED CLASSIC POLO WOMAN</t>
  </si>
  <si>
    <t>hmlRED QUILTED HOOD JACKET</t>
  </si>
  <si>
    <t>hmlRED QUILTED HOOD JACKET WOMAN</t>
  </si>
  <si>
    <t>No</t>
  </si>
  <si>
    <t>Color</t>
  </si>
  <si>
    <t>Size Description</t>
  </si>
  <si>
    <t>EAN</t>
  </si>
  <si>
    <t>Description2</t>
  </si>
  <si>
    <t>Price</t>
  </si>
  <si>
    <t>Number</t>
  </si>
  <si>
    <t>Size</t>
  </si>
  <si>
    <t>Tariff</t>
  </si>
  <si>
    <t>Net Weight</t>
  </si>
  <si>
    <t>Branch Group Code</t>
  </si>
  <si>
    <t>Fedas Group</t>
  </si>
  <si>
    <t>Fedas Code</t>
  </si>
  <si>
    <t>Country Of Origins</t>
  </si>
  <si>
    <t>Season</t>
  </si>
  <si>
    <t>Year</t>
  </si>
  <si>
    <t>Gender</t>
  </si>
  <si>
    <t>Item Category</t>
  </si>
  <si>
    <t>204043</t>
  </si>
  <si>
    <t>1006</t>
  </si>
  <si>
    <t>5700495362137</t>
  </si>
  <si>
    <t>36% PP, 42% PA, 8% PES, 8% COTTON, 6% EA - KNIT</t>
  </si>
  <si>
    <t>1006-27-30</t>
  </si>
  <si>
    <t>27-30</t>
  </si>
  <si>
    <t>6115969900</t>
  </si>
  <si>
    <t>170</t>
  </si>
  <si>
    <t>20.42</t>
  </si>
  <si>
    <t>235591</t>
  </si>
  <si>
    <t/>
  </si>
  <si>
    <t>ALLYEAR</t>
  </si>
  <si>
    <t>2019</t>
  </si>
  <si>
    <t>UNISEX</t>
  </si>
  <si>
    <t>LOW_IN_SCK</t>
  </si>
  <si>
    <t>5700495362144</t>
  </si>
  <si>
    <t>1006-31-34</t>
  </si>
  <si>
    <t>31-34</t>
  </si>
  <si>
    <t>5700495362151</t>
  </si>
  <si>
    <t>1006-35-38</t>
  </si>
  <si>
    <t>35-38</t>
  </si>
  <si>
    <t>5700495362168</t>
  </si>
  <si>
    <t>1006-39-42</t>
  </si>
  <si>
    <t>39-42</t>
  </si>
  <si>
    <t>5700495362175</t>
  </si>
  <si>
    <t>1006-43-45</t>
  </si>
  <si>
    <t>43-45</t>
  </si>
  <si>
    <t>5700495362182</t>
  </si>
  <si>
    <t>1006-46-48</t>
  </si>
  <si>
    <t>46-48</t>
  </si>
  <si>
    <t>2114</t>
  </si>
  <si>
    <t>5700495362205</t>
  </si>
  <si>
    <t>2114-27-30</t>
  </si>
  <si>
    <t>5700495362212</t>
  </si>
  <si>
    <t>2114-31-34</t>
  </si>
  <si>
    <t>5700495362229</t>
  </si>
  <si>
    <t>2114-35-38</t>
  </si>
  <si>
    <t>5700495362236</t>
  </si>
  <si>
    <t>2114-39-42</t>
  </si>
  <si>
    <t>5700495362243</t>
  </si>
  <si>
    <t>2114-43-45</t>
  </si>
  <si>
    <t>5700495362250</t>
  </si>
  <si>
    <t>2114-46-48</t>
  </si>
  <si>
    <t>2842</t>
  </si>
  <si>
    <t>5700496563137</t>
  </si>
  <si>
    <t>2842-27-30</t>
  </si>
  <si>
    <t>5700496563144</t>
  </si>
  <si>
    <t>2842-31-34</t>
  </si>
  <si>
    <t>5700496563151</t>
  </si>
  <si>
    <t>2842-35-38</t>
  </si>
  <si>
    <t>5700496563168</t>
  </si>
  <si>
    <t>2842-39-42</t>
  </si>
  <si>
    <t>5700496563175</t>
  </si>
  <si>
    <t>2842-43-45</t>
  </si>
  <si>
    <t>5700496563182</t>
  </si>
  <si>
    <t>2842-46-48</t>
  </si>
  <si>
    <t>hmlCORE XK POLY PANTS</t>
  </si>
  <si>
    <t>2001</t>
  </si>
  <si>
    <t>5700497406150</t>
  </si>
  <si>
    <t xml:space="preserve"> 98% PL, 2% EA - KNIT</t>
  </si>
  <si>
    <t>2001-S</t>
  </si>
  <si>
    <t>6104630000</t>
  </si>
  <si>
    <t>241</t>
  </si>
  <si>
    <t>14.01</t>
  </si>
  <si>
    <t>232434</t>
  </si>
  <si>
    <t>2022</t>
  </si>
  <si>
    <t>PANT</t>
  </si>
  <si>
    <t>5700497406167</t>
  </si>
  <si>
    <t>2001-M</t>
  </si>
  <si>
    <t>5700497406174</t>
  </si>
  <si>
    <t>2001-L</t>
  </si>
  <si>
    <t>5700497406181</t>
  </si>
  <si>
    <t>2001-XL</t>
  </si>
  <si>
    <t>5700497406198</t>
  </si>
  <si>
    <t>2001-2XL</t>
  </si>
  <si>
    <t>5700497406204</t>
  </si>
  <si>
    <t>2001-3XL</t>
  </si>
  <si>
    <t>5700498080335</t>
  </si>
  <si>
    <t>2001-4XL</t>
  </si>
  <si>
    <t>211479</t>
  </si>
  <si>
    <t>5700497406785</t>
  </si>
  <si>
    <t>98% PL, 2% EA - KNIT</t>
  </si>
  <si>
    <t>6110309100</t>
  </si>
  <si>
    <t>230</t>
  </si>
  <si>
    <t>232277</t>
  </si>
  <si>
    <t>HA_ZI_SW</t>
  </si>
  <si>
    <t>5700497406792</t>
  </si>
  <si>
    <t>5700497406808</t>
  </si>
  <si>
    <t>5700497406815</t>
  </si>
  <si>
    <t>5700497406822</t>
  </si>
  <si>
    <t>5700497406839</t>
  </si>
  <si>
    <t>5XL</t>
  </si>
  <si>
    <t>2001-5XL</t>
  </si>
  <si>
    <t>211734</t>
  </si>
  <si>
    <t>FFHB REFEREE JERSEY S/S</t>
  </si>
  <si>
    <t>5700499362614</t>
  </si>
  <si>
    <t>100% PL - KNIT</t>
  </si>
  <si>
    <t>2001-XS</t>
  </si>
  <si>
    <t>6109902000</t>
  </si>
  <si>
    <t>110</t>
  </si>
  <si>
    <t>232904</t>
  </si>
  <si>
    <t>SMU</t>
  </si>
  <si>
    <t>2020</t>
  </si>
  <si>
    <t>JERS_SS</t>
  </si>
  <si>
    <t>5700499362621</t>
  </si>
  <si>
    <t>5700499362638</t>
  </si>
  <si>
    <t>5700499362645</t>
  </si>
  <si>
    <t>5700499362652</t>
  </si>
  <si>
    <t>5700499362669</t>
  </si>
  <si>
    <t>5700499362676</t>
  </si>
  <si>
    <t>5700499362683</t>
  </si>
  <si>
    <t>2006</t>
  </si>
  <si>
    <t>5700497315780</t>
  </si>
  <si>
    <t>2006-XS</t>
  </si>
  <si>
    <t>5700497315797</t>
  </si>
  <si>
    <t>2006-S</t>
  </si>
  <si>
    <t>5700497315803</t>
  </si>
  <si>
    <t>2006-M</t>
  </si>
  <si>
    <t>5700497315810</t>
  </si>
  <si>
    <t>2006-L</t>
  </si>
  <si>
    <t>5700497315827</t>
  </si>
  <si>
    <t>2006-XL</t>
  </si>
  <si>
    <t>5700497315834</t>
  </si>
  <si>
    <t>2006-2XL</t>
  </si>
  <si>
    <t>5700497315841</t>
  </si>
  <si>
    <t>2006-3XL</t>
  </si>
  <si>
    <t>5700497315858</t>
  </si>
  <si>
    <t>2006-4XL</t>
  </si>
  <si>
    <t>3648</t>
  </si>
  <si>
    <t>5700499362706</t>
  </si>
  <si>
    <t>3648-XS</t>
  </si>
  <si>
    <t>5700499362713</t>
  </si>
  <si>
    <t>3648-S</t>
  </si>
  <si>
    <t>5700499362720</t>
  </si>
  <si>
    <t>3648-M</t>
  </si>
  <si>
    <t>5700499362737</t>
  </si>
  <si>
    <t>3648-L</t>
  </si>
  <si>
    <t>5700499362744</t>
  </si>
  <si>
    <t>3648-XL</t>
  </si>
  <si>
    <t>5700499362751</t>
  </si>
  <si>
    <t>3648-2XL</t>
  </si>
  <si>
    <t>5700499362768</t>
  </si>
  <si>
    <t>3648-3XL</t>
  </si>
  <si>
    <t>5700499362775</t>
  </si>
  <si>
    <t>3648-4XL</t>
  </si>
  <si>
    <t>211736</t>
  </si>
  <si>
    <t>FFHB REFEREE POLY SHORTS</t>
  </si>
  <si>
    <t>5700497315964</t>
  </si>
  <si>
    <t>6103430000</t>
  </si>
  <si>
    <t>120</t>
  </si>
  <si>
    <t>232947</t>
  </si>
  <si>
    <t>MALE</t>
  </si>
  <si>
    <t>SHT</t>
  </si>
  <si>
    <t>5700497315971</t>
  </si>
  <si>
    <t>5700497315988</t>
  </si>
  <si>
    <t>5700497315995</t>
  </si>
  <si>
    <t>5700497316008</t>
  </si>
  <si>
    <t>5700497316015</t>
  </si>
  <si>
    <t>5700497316022</t>
  </si>
  <si>
    <t>211737</t>
  </si>
  <si>
    <t>FFHB REFEREE POLY SHORTS WOMAN</t>
  </si>
  <si>
    <t>5700497316046</t>
  </si>
  <si>
    <t>14.05</t>
  </si>
  <si>
    <t>232948</t>
  </si>
  <si>
    <t>FEMALE</t>
  </si>
  <si>
    <t>5700497316053</t>
  </si>
  <si>
    <t>5700497316060</t>
  </si>
  <si>
    <t>5700497316077</t>
  </si>
  <si>
    <t>5700497316084</t>
  </si>
  <si>
    <t>5700497316091</t>
  </si>
  <si>
    <t>211738</t>
  </si>
  <si>
    <t>FFHB REFEREE YOUTH JERSEY S/S</t>
  </si>
  <si>
    <t>5700499362935</t>
  </si>
  <si>
    <t>5700499362942</t>
  </si>
  <si>
    <t>5700499362959</t>
  </si>
  <si>
    <t>5700499362966</t>
  </si>
  <si>
    <t>5700499362973</t>
  </si>
  <si>
    <t>5700499362980</t>
  </si>
  <si>
    <t>5700499362997</t>
  </si>
  <si>
    <t>5700499363017</t>
  </si>
  <si>
    <t>5700499363024</t>
  </si>
  <si>
    <t>5700499363031</t>
  </si>
  <si>
    <t>5700499363048</t>
  </si>
  <si>
    <t>5700499363055</t>
  </si>
  <si>
    <t>5700499363062</t>
  </si>
  <si>
    <t>5700499363079</t>
  </si>
  <si>
    <t>hmlCORE XK HALF ZIP SWEAT WOMAN</t>
  </si>
  <si>
    <t>5700497417705</t>
  </si>
  <si>
    <t>6110309900</t>
  </si>
  <si>
    <t>232278</t>
  </si>
  <si>
    <t>5700497417712</t>
  </si>
  <si>
    <t>5700497417729</t>
  </si>
  <si>
    <t>5700497417736</t>
  </si>
  <si>
    <t>5700497417743</t>
  </si>
  <si>
    <t>5700497417750</t>
  </si>
  <si>
    <t>212449</t>
  </si>
  <si>
    <t>FFHB REFEREE JERSEY S/S WOMAN</t>
  </si>
  <si>
    <t>5700499362799</t>
  </si>
  <si>
    <t>232905</t>
  </si>
  <si>
    <t>5700499362805</t>
  </si>
  <si>
    <t>5700499362812</t>
  </si>
  <si>
    <t>5700499362829</t>
  </si>
  <si>
    <t>5700499362836</t>
  </si>
  <si>
    <t>5700499362843</t>
  </si>
  <si>
    <t>5700497316268</t>
  </si>
  <si>
    <t>5700497316275</t>
  </si>
  <si>
    <t>5700497316282</t>
  </si>
  <si>
    <t>5700497316299</t>
  </si>
  <si>
    <t>5700497316305</t>
  </si>
  <si>
    <t>5700497316312</t>
  </si>
  <si>
    <t>5700499362867</t>
  </si>
  <si>
    <t>5700499362874</t>
  </si>
  <si>
    <t>5700499362881</t>
  </si>
  <si>
    <t>5700499362898</t>
  </si>
  <si>
    <t>5700499362904</t>
  </si>
  <si>
    <t>5700499362911</t>
  </si>
  <si>
    <t xml:space="preserve">hmlCORE XK POLY PANTS WOMAN </t>
  </si>
  <si>
    <t>5700497424857</t>
  </si>
  <si>
    <t>232435</t>
  </si>
  <si>
    <t>5700497424864</t>
  </si>
  <si>
    <t>5700497424871</t>
  </si>
  <si>
    <t>5700497424888</t>
  </si>
  <si>
    <t>5700497424895</t>
  </si>
  <si>
    <t>5700497424901</t>
  </si>
  <si>
    <t>215113</t>
  </si>
  <si>
    <t>5700498153961</t>
  </si>
  <si>
    <t>100% CO - KNIT</t>
  </si>
  <si>
    <t>6105100000</t>
  </si>
  <si>
    <t>275154</t>
  </si>
  <si>
    <t>POLO</t>
  </si>
  <si>
    <t>5700498153978</t>
  </si>
  <si>
    <t>5700498153985</t>
  </si>
  <si>
    <t>5700498153992</t>
  </si>
  <si>
    <t>5700498154005</t>
  </si>
  <si>
    <t>5700498154012</t>
  </si>
  <si>
    <t>5700498556922</t>
  </si>
  <si>
    <t>5700498154029</t>
  </si>
  <si>
    <t>215115</t>
  </si>
  <si>
    <t>5700498154364</t>
  </si>
  <si>
    <t>6106100000</t>
  </si>
  <si>
    <t>118</t>
  </si>
  <si>
    <t>275155</t>
  </si>
  <si>
    <t>5700498154371</t>
  </si>
  <si>
    <t>5700498154388</t>
  </si>
  <si>
    <t>5700498154395</t>
  </si>
  <si>
    <t>5700498154401</t>
  </si>
  <si>
    <t>5700498154418</t>
  </si>
  <si>
    <t>215215</t>
  </si>
  <si>
    <t>5700498291830</t>
  </si>
  <si>
    <t>100% PA - WOV</t>
  </si>
  <si>
    <t>6201401090</t>
  </si>
  <si>
    <t>202</t>
  </si>
  <si>
    <t>275377</t>
  </si>
  <si>
    <t>JAC</t>
  </si>
  <si>
    <t>5700498291847</t>
  </si>
  <si>
    <t>5700498291854</t>
  </si>
  <si>
    <t>5700498291861</t>
  </si>
  <si>
    <t>5700498291878</t>
  </si>
  <si>
    <t>5700498291885</t>
  </si>
  <si>
    <t>215217</t>
  </si>
  <si>
    <t>5700498292042</t>
  </si>
  <si>
    <t>6202401091</t>
  </si>
  <si>
    <t>201</t>
  </si>
  <si>
    <t>275378</t>
  </si>
  <si>
    <t>5700498292059</t>
  </si>
  <si>
    <t>5700498292066</t>
  </si>
  <si>
    <t>5700498292073</t>
  </si>
  <si>
    <t>5700498292080</t>
  </si>
  <si>
    <t>5700498292097</t>
  </si>
  <si>
    <t>FFHB HALF ZIP PL SWEAT</t>
  </si>
  <si>
    <t>3332</t>
  </si>
  <si>
    <t>5700499440299</t>
  </si>
  <si>
    <t>3332-S</t>
  </si>
  <si>
    <t>235277</t>
  </si>
  <si>
    <t>5700499440305</t>
  </si>
  <si>
    <t>3332-M</t>
  </si>
  <si>
    <t>5700499440312</t>
  </si>
  <si>
    <t>3332-L</t>
  </si>
  <si>
    <t>5700499440329</t>
  </si>
  <si>
    <t>3332-XL</t>
  </si>
  <si>
    <t>5700499440336</t>
  </si>
  <si>
    <t>3332-2XL</t>
  </si>
  <si>
    <t>5700499440343</t>
  </si>
  <si>
    <t>3332-3XL</t>
  </si>
  <si>
    <t>FFHB HALF ZIP PL SWEAT WOMAN</t>
  </si>
  <si>
    <t>5700499440350</t>
  </si>
  <si>
    <t>3332-XS</t>
  </si>
  <si>
    <t>235278</t>
  </si>
  <si>
    <t>5700499440367</t>
  </si>
  <si>
    <t>5700499440374</t>
  </si>
  <si>
    <t>5700499440381</t>
  </si>
  <si>
    <t>5700499440398</t>
  </si>
  <si>
    <t>5700499440404</t>
  </si>
  <si>
    <t>5700499440411</t>
  </si>
  <si>
    <t>Quantité</t>
  </si>
  <si>
    <t>Data</t>
  </si>
  <si>
    <t>Ligue/Comité Hummel 22/23 (Liste déroulante)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</si>
</sst>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1040C]#,##0.00;\(#,##0.00\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b/>
      <sz val="14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rgb="FF000000"/>
      <name val="Arial"/>
    </font>
    <font>
      <sz val="11"/>
      <name val="Calibri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4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4" fillId="0" borderId="4" xfId="0" applyFont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0" fontId="5" fillId="2" borderId="8" xfId="0" applyFont="1" applyFill="1" applyBorder="1"/>
    <xf numFmtId="0" fontId="5" fillId="2" borderId="18" xfId="0" applyFont="1" applyFill="1" applyBorder="1"/>
    <xf numFmtId="44" fontId="5" fillId="2" borderId="18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4" fontId="5" fillId="0" borderId="12" xfId="0" applyNumberFormat="1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44" fontId="5" fillId="2" borderId="4" xfId="0" applyNumberFormat="1" applyFont="1" applyFill="1" applyBorder="1" applyAlignment="1">
      <alignment horizontal="center"/>
    </xf>
    <xf numFmtId="44" fontId="5" fillId="0" borderId="23" xfId="0" applyNumberFormat="1" applyFont="1" applyBorder="1" applyAlignment="1">
      <alignment horizontal="center"/>
    </xf>
    <xf numFmtId="0" fontId="5" fillId="2" borderId="25" xfId="0" applyFont="1" applyFill="1" applyBorder="1"/>
    <xf numFmtId="44" fontId="4" fillId="0" borderId="5" xfId="0" applyNumberFormat="1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3" fillId="0" borderId="9" xfId="0" applyFont="1" applyBorder="1"/>
    <xf numFmtId="0" fontId="3" fillId="0" borderId="26" xfId="0" applyFont="1" applyBorder="1"/>
    <xf numFmtId="0" fontId="3" fillId="0" borderId="10" xfId="0" applyFont="1" applyBorder="1"/>
    <xf numFmtId="44" fontId="3" fillId="0" borderId="10" xfId="0" applyNumberFormat="1" applyFont="1" applyBorder="1" applyAlignment="1">
      <alignment horizontal="center"/>
    </xf>
    <xf numFmtId="49" fontId="3" fillId="0" borderId="9" xfId="0" quotePrefix="1" applyNumberFormat="1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3" fillId="0" borderId="19" xfId="0" applyFont="1" applyBorder="1"/>
    <xf numFmtId="0" fontId="3" fillId="0" borderId="27" xfId="0" applyFont="1" applyBorder="1"/>
    <xf numFmtId="0" fontId="3" fillId="0" borderId="28" xfId="0" applyFont="1" applyBorder="1"/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164" fontId="0" fillId="0" borderId="0" xfId="0" applyNumberFormat="1"/>
    <xf numFmtId="1" fontId="5" fillId="2" borderId="18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49" fontId="3" fillId="0" borderId="32" xfId="0" quotePrefix="1" applyNumberFormat="1" applyFont="1" applyBorder="1" applyAlignment="1">
      <alignment horizontal="right"/>
    </xf>
    <xf numFmtId="0" fontId="3" fillId="0" borderId="33" xfId="0" applyFont="1" applyBorder="1"/>
    <xf numFmtId="0" fontId="3" fillId="0" borderId="34" xfId="0" applyFont="1" applyBorder="1"/>
    <xf numFmtId="0" fontId="5" fillId="0" borderId="3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4" fontId="1" fillId="0" borderId="17" xfId="0" applyNumberFormat="1" applyFont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top" wrapText="1" readingOrder="1"/>
    </xf>
    <xf numFmtId="165" fontId="9" fillId="0" borderId="10" xfId="0" applyNumberFormat="1" applyFont="1" applyBorder="1" applyAlignment="1">
      <alignment vertical="top" wrapText="1" readingOrder="1"/>
    </xf>
    <xf numFmtId="0" fontId="0" fillId="0" borderId="10" xfId="0" applyBorder="1"/>
    <xf numFmtId="0" fontId="10" fillId="0" borderId="10" xfId="0" applyFont="1" applyBorder="1"/>
    <xf numFmtId="0" fontId="11" fillId="4" borderId="36" xfId="0" applyFont="1" applyFill="1" applyBorder="1" applyAlignment="1">
      <alignment vertical="top" wrapText="1" readingOrder="1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wrapText="1"/>
      <protection locked="0"/>
    </xf>
    <xf numFmtId="0" fontId="4" fillId="3" borderId="10" xfId="0" applyFont="1" applyFill="1" applyBorder="1" applyAlignment="1" applyProtection="1">
      <alignment horizontal="center" wrapText="1"/>
      <protection locked="0"/>
    </xf>
    <xf numFmtId="0" fontId="4" fillId="3" borderId="30" xfId="0" applyFont="1" applyFill="1" applyBorder="1" applyAlignment="1" applyProtection="1">
      <alignment horizontal="center" wrapText="1"/>
      <protection locked="0"/>
    </xf>
    <xf numFmtId="0" fontId="4" fillId="3" borderId="24" xfId="0" applyFont="1" applyFill="1" applyBorder="1" applyAlignment="1" applyProtection="1">
      <alignment horizontal="center" wrapText="1"/>
      <protection locked="0"/>
    </xf>
    <xf numFmtId="0" fontId="4" fillId="3" borderId="31" xfId="0" applyFont="1" applyFill="1" applyBorder="1" applyAlignment="1" applyProtection="1">
      <alignment horizontal="center" wrapText="1"/>
      <protection locked="0"/>
    </xf>
    <xf numFmtId="0" fontId="4" fillId="3" borderId="19" xfId="0" applyFont="1" applyFill="1" applyBorder="1" applyAlignment="1" applyProtection="1">
      <alignment horizontal="center" wrapText="1"/>
      <protection locked="0"/>
    </xf>
    <xf numFmtId="0" fontId="4" fillId="0" borderId="34" xfId="0" applyFont="1" applyBorder="1" applyAlignment="1" applyProtection="1">
      <alignment horizontal="center" wrapText="1"/>
      <protection locked="0"/>
    </xf>
    <xf numFmtId="0" fontId="4" fillId="3" borderId="34" xfId="0" applyFont="1" applyFill="1" applyBorder="1" applyAlignment="1" applyProtection="1">
      <alignment horizontal="center" wrapText="1"/>
      <protection locked="0"/>
    </xf>
    <xf numFmtId="44" fontId="5" fillId="2" borderId="37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right"/>
    </xf>
    <xf numFmtId="44" fontId="3" fillId="0" borderId="19" xfId="0" applyNumberFormat="1" applyFont="1" applyBorder="1" applyAlignment="1">
      <alignment horizontal="center"/>
    </xf>
    <xf numFmtId="0" fontId="4" fillId="0" borderId="19" xfId="0" applyFont="1" applyBorder="1" applyAlignment="1" applyProtection="1">
      <alignment horizontal="center" wrapText="1"/>
      <protection locked="0"/>
    </xf>
    <xf numFmtId="44" fontId="5" fillId="0" borderId="6" xfId="0" applyNumberFormat="1" applyFont="1" applyBorder="1" applyAlignment="1">
      <alignment horizontal="center"/>
    </xf>
    <xf numFmtId="44" fontId="5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108"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="85" zoomScaleNormal="85" workbookViewId="0">
      <selection activeCell="D8" sqref="D8"/>
    </sheetView>
  </sheetViews>
  <sheetFormatPr baseColWidth="10" defaultRowHeight="15"/>
  <cols>
    <col min="1" max="1" width="28.85546875" customWidth="1"/>
    <col min="2" max="2" width="46.42578125" bestFit="1" customWidth="1"/>
    <col min="3" max="3" width="15.5703125" customWidth="1"/>
    <col min="4" max="4" width="20.42578125" bestFit="1" customWidth="1"/>
    <col min="5" max="5" width="20.42578125" hidden="1" customWidth="1"/>
    <col min="6" max="6" width="7.42578125" style="6" bestFit="1" customWidth="1"/>
    <col min="7" max="9" width="6.5703125" style="7" customWidth="1"/>
    <col min="10" max="11" width="6.5703125" customWidth="1"/>
    <col min="12" max="12" width="6.42578125" customWidth="1"/>
    <col min="13" max="15" width="5.5703125" customWidth="1"/>
  </cols>
  <sheetData>
    <row r="1" spans="1:18" ht="26.25" customHeight="1" thickBot="1">
      <c r="A1" s="73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ht="15.75" thickBot="1">
      <c r="A2" s="1"/>
      <c r="B2" s="1"/>
      <c r="C2" s="1"/>
      <c r="D2" s="1"/>
      <c r="E2" s="1"/>
      <c r="F2" s="2"/>
      <c r="G2" s="3"/>
      <c r="H2" s="3"/>
      <c r="I2" s="3"/>
      <c r="J2" s="4"/>
      <c r="K2" s="4"/>
      <c r="L2" s="1"/>
      <c r="M2" s="1"/>
      <c r="N2" s="1"/>
      <c r="O2" s="1"/>
    </row>
    <row r="3" spans="1:18" ht="15.75" thickBot="1">
      <c r="A3" s="30" t="s">
        <v>45</v>
      </c>
      <c r="B3" s="43"/>
      <c r="C3" s="2"/>
      <c r="D3" s="2"/>
      <c r="E3" s="2"/>
      <c r="F3" s="2"/>
      <c r="G3" s="3"/>
      <c r="H3" s="3"/>
      <c r="I3" s="3"/>
      <c r="J3" s="4"/>
      <c r="K3" s="4"/>
      <c r="L3" s="1"/>
      <c r="M3" s="1"/>
      <c r="N3" s="1"/>
      <c r="O3" s="1"/>
    </row>
    <row r="4" spans="1:18" ht="15.75" thickBot="1">
      <c r="A4" s="30" t="s">
        <v>59</v>
      </c>
      <c r="B4" s="43"/>
      <c r="C4" s="2"/>
      <c r="D4" s="2"/>
      <c r="E4" s="2"/>
      <c r="F4" s="2"/>
      <c r="G4" s="3"/>
      <c r="H4" s="3"/>
      <c r="I4" s="3"/>
      <c r="J4" s="4"/>
      <c r="K4" s="4"/>
      <c r="L4" s="1"/>
      <c r="M4" s="1"/>
      <c r="N4" s="1"/>
      <c r="O4" s="1"/>
    </row>
    <row r="5" spans="1:18">
      <c r="A5" s="31" t="s">
        <v>46</v>
      </c>
      <c r="B5" s="43"/>
      <c r="C5" s="2"/>
      <c r="D5" s="2"/>
      <c r="E5" s="2"/>
      <c r="F5" s="2"/>
      <c r="G5" s="3"/>
      <c r="H5" s="3"/>
      <c r="I5" s="3"/>
      <c r="J5" s="4"/>
      <c r="K5" s="4"/>
      <c r="L5" s="1"/>
      <c r="M5" s="1"/>
      <c r="N5" s="1"/>
      <c r="O5" s="1"/>
    </row>
    <row r="6" spans="1:18">
      <c r="A6" s="32"/>
      <c r="B6" s="44"/>
      <c r="C6" s="2"/>
      <c r="D6" s="2"/>
      <c r="E6" s="2"/>
      <c r="F6" s="2"/>
      <c r="G6" s="3"/>
      <c r="H6" s="3"/>
      <c r="I6" s="3"/>
      <c r="J6" s="4"/>
      <c r="K6" s="4"/>
      <c r="L6" s="1"/>
      <c r="M6" s="1"/>
      <c r="N6" s="1"/>
      <c r="O6" s="1"/>
    </row>
    <row r="7" spans="1:18" ht="15.75" thickBot="1">
      <c r="A7" s="32"/>
      <c r="B7" s="44"/>
      <c r="C7" s="2"/>
      <c r="D7" s="2"/>
      <c r="E7" s="2"/>
      <c r="F7" s="2"/>
      <c r="G7" s="3"/>
      <c r="H7" s="3"/>
      <c r="I7" s="3"/>
      <c r="J7" s="4"/>
      <c r="K7" s="4"/>
      <c r="L7" s="1"/>
      <c r="M7" s="1"/>
      <c r="N7" s="1"/>
      <c r="O7" s="1"/>
    </row>
    <row r="8" spans="1:18" ht="15.75" thickBot="1">
      <c r="A8" s="35" t="s">
        <v>48</v>
      </c>
      <c r="B8" s="45"/>
      <c r="C8" s="2"/>
      <c r="D8" s="2"/>
      <c r="E8" s="2"/>
      <c r="F8" s="2"/>
      <c r="G8" s="3"/>
      <c r="H8" s="3"/>
      <c r="I8" s="3"/>
      <c r="J8" s="4"/>
      <c r="K8" s="4"/>
      <c r="L8" s="1"/>
      <c r="M8" s="1"/>
      <c r="N8" s="1"/>
      <c r="O8" s="1"/>
    </row>
    <row r="9" spans="1:18" ht="15.75" thickBot="1">
      <c r="A9" s="33" t="s">
        <v>49</v>
      </c>
      <c r="B9" s="46"/>
      <c r="C9" s="2"/>
      <c r="D9" s="2"/>
      <c r="E9" s="2"/>
      <c r="F9" s="2"/>
      <c r="G9" s="3"/>
      <c r="H9" s="3"/>
      <c r="I9" s="3"/>
      <c r="J9" s="4"/>
      <c r="K9" s="4"/>
      <c r="L9" s="1"/>
      <c r="M9" s="1"/>
      <c r="N9" s="1"/>
      <c r="O9" s="1"/>
    </row>
    <row r="10" spans="1:18" ht="30.75" thickBot="1">
      <c r="A10" s="48" t="s">
        <v>378</v>
      </c>
      <c r="B10" s="49" t="s">
        <v>58</v>
      </c>
      <c r="C10" s="2"/>
      <c r="D10" s="2"/>
      <c r="E10" s="2"/>
      <c r="F10" s="2"/>
      <c r="G10" s="3"/>
      <c r="H10" s="3"/>
      <c r="I10" s="3"/>
      <c r="J10" s="4"/>
      <c r="K10" s="4"/>
      <c r="L10" s="1"/>
      <c r="M10" s="1"/>
      <c r="N10" s="1"/>
      <c r="O10" s="1"/>
    </row>
    <row r="11" spans="1:18" ht="15.75" thickBot="1">
      <c r="A11" s="34" t="s">
        <v>47</v>
      </c>
      <c r="B11" s="47"/>
      <c r="C11" s="2"/>
      <c r="D11" s="2"/>
      <c r="E11" s="2"/>
      <c r="F11" s="2"/>
      <c r="G11" s="3"/>
      <c r="H11" s="3"/>
      <c r="I11" s="3"/>
      <c r="J11" s="4"/>
      <c r="K11" s="4"/>
      <c r="L11" s="1"/>
      <c r="M11" s="1"/>
      <c r="N11" s="1"/>
      <c r="O11" s="1"/>
    </row>
    <row r="12" spans="1:18" ht="15.75" thickBot="1">
      <c r="A12" s="1"/>
      <c r="B12" s="1"/>
      <c r="C12" s="2"/>
      <c r="D12" s="2"/>
      <c r="E12" s="2"/>
      <c r="F12" s="3"/>
      <c r="G12" s="3"/>
      <c r="H12" s="3"/>
      <c r="I12" s="4"/>
      <c r="J12" s="4"/>
      <c r="K12" s="1"/>
      <c r="L12" s="1"/>
      <c r="M12" s="1"/>
      <c r="N12" s="1"/>
      <c r="O12" s="1"/>
    </row>
    <row r="13" spans="1:18">
      <c r="A13" s="5" t="s">
        <v>10</v>
      </c>
      <c r="B13" s="19" t="s">
        <v>54</v>
      </c>
      <c r="C13" s="19" t="s">
        <v>55</v>
      </c>
      <c r="D13" s="1"/>
      <c r="E13" s="1"/>
      <c r="F13" s="1"/>
      <c r="G13" s="1"/>
      <c r="J13" s="7"/>
      <c r="K13" s="7"/>
      <c r="L13" s="7"/>
      <c r="M13" s="7"/>
      <c r="N13" s="7"/>
      <c r="O13" s="7"/>
    </row>
    <row r="14" spans="1:18" ht="18.75" thickBot="1">
      <c r="A14" s="8">
        <f>SUM(P:P)</f>
        <v>0</v>
      </c>
      <c r="B14" s="20">
        <f>SUM(Q:Q)</f>
        <v>0</v>
      </c>
      <c r="C14" s="20">
        <f>IF(B10="Oui",B14*0.6,B14*0.75)</f>
        <v>0</v>
      </c>
      <c r="D14" s="1"/>
      <c r="E14" s="1"/>
      <c r="F14" s="1"/>
      <c r="G14" s="1"/>
      <c r="J14" s="7"/>
      <c r="K14" s="7"/>
      <c r="L14" s="7"/>
      <c r="M14" s="7"/>
      <c r="N14" s="7"/>
      <c r="O14" s="7"/>
    </row>
    <row r="15" spans="1:18" ht="15.75" thickBot="1">
      <c r="D15" s="1"/>
      <c r="E15" s="1"/>
      <c r="F15" s="1"/>
      <c r="G15" s="1"/>
      <c r="H15" s="36"/>
      <c r="I15" s="36"/>
    </row>
    <row r="16" spans="1:18">
      <c r="A16" s="9" t="s">
        <v>29</v>
      </c>
      <c r="B16" s="18" t="s">
        <v>30</v>
      </c>
      <c r="C16" s="10" t="s">
        <v>31</v>
      </c>
      <c r="D16" s="10" t="s">
        <v>32</v>
      </c>
      <c r="E16" s="10" t="s">
        <v>377</v>
      </c>
      <c r="F16" s="11" t="s">
        <v>0</v>
      </c>
      <c r="G16" s="37" t="s">
        <v>2</v>
      </c>
      <c r="H16" s="12" t="s">
        <v>3</v>
      </c>
      <c r="I16" s="12" t="s">
        <v>4</v>
      </c>
      <c r="J16" s="12" t="s">
        <v>5</v>
      </c>
      <c r="K16" s="12" t="s">
        <v>6</v>
      </c>
      <c r="L16" s="12" t="s">
        <v>20</v>
      </c>
      <c r="M16" s="12" t="s">
        <v>21</v>
      </c>
      <c r="N16" s="38" t="s">
        <v>22</v>
      </c>
      <c r="O16" s="38" t="s">
        <v>22</v>
      </c>
      <c r="P16" s="14" t="s">
        <v>1</v>
      </c>
      <c r="Q16" s="16" t="s">
        <v>56</v>
      </c>
      <c r="R16" s="64" t="s">
        <v>53</v>
      </c>
    </row>
    <row r="17" spans="1:18">
      <c r="A17" s="21">
        <v>211734</v>
      </c>
      <c r="B17" s="22" t="s">
        <v>12</v>
      </c>
      <c r="C17" s="23">
        <v>2001</v>
      </c>
      <c r="D17" s="23" t="s">
        <v>11</v>
      </c>
      <c r="E17" s="23" t="str">
        <f>CONCATENATE(A17,C17)</f>
        <v>2117342001</v>
      </c>
      <c r="F17" s="24">
        <v>54.95</v>
      </c>
      <c r="G17" s="55"/>
      <c r="H17" s="55"/>
      <c r="I17" s="55"/>
      <c r="J17" s="55"/>
      <c r="K17" s="55"/>
      <c r="L17" s="55"/>
      <c r="M17" s="55"/>
      <c r="N17" s="56"/>
      <c r="O17" s="56"/>
      <c r="P17" s="15">
        <f t="shared" ref="P17:P26" si="0">SUM(G17:N17)</f>
        <v>0</v>
      </c>
      <c r="Q17" s="17">
        <f>F17*P17</f>
        <v>0</v>
      </c>
      <c r="R17" s="13">
        <f>IF(B10="Oui",Q17*0.6,Q17*0.75)</f>
        <v>0</v>
      </c>
    </row>
    <row r="18" spans="1:18">
      <c r="A18" s="21">
        <v>211734</v>
      </c>
      <c r="B18" s="22" t="s">
        <v>12</v>
      </c>
      <c r="C18" s="23">
        <v>2006</v>
      </c>
      <c r="D18" s="23" t="s">
        <v>13</v>
      </c>
      <c r="E18" s="23" t="str">
        <f t="shared" ref="E18:E26" si="1">CONCATENATE(A18,C18)</f>
        <v>2117342006</v>
      </c>
      <c r="F18" s="24">
        <v>54.95</v>
      </c>
      <c r="G18" s="55"/>
      <c r="H18" s="55"/>
      <c r="I18" s="55"/>
      <c r="J18" s="55"/>
      <c r="K18" s="55"/>
      <c r="L18" s="55"/>
      <c r="M18" s="55"/>
      <c r="N18" s="56"/>
      <c r="O18" s="56"/>
      <c r="P18" s="15">
        <f t="shared" si="0"/>
        <v>0</v>
      </c>
      <c r="Q18" s="17">
        <f t="shared" ref="Q18:Q26" si="2">F18*P18</f>
        <v>0</v>
      </c>
      <c r="R18" s="13">
        <f t="shared" ref="R18:R26" si="3">IF(B11="Oui",Q18*0.6,Q18*0.75)</f>
        <v>0</v>
      </c>
    </row>
    <row r="19" spans="1:18">
      <c r="A19" s="21">
        <v>211734</v>
      </c>
      <c r="B19" s="22" t="s">
        <v>12</v>
      </c>
      <c r="C19" s="23">
        <v>3648</v>
      </c>
      <c r="D19" s="23" t="s">
        <v>33</v>
      </c>
      <c r="E19" s="23" t="str">
        <f t="shared" si="1"/>
        <v>2117343648</v>
      </c>
      <c r="F19" s="24">
        <v>54.95</v>
      </c>
      <c r="G19" s="55"/>
      <c r="H19" s="55"/>
      <c r="I19" s="55"/>
      <c r="J19" s="55"/>
      <c r="K19" s="55"/>
      <c r="L19" s="55"/>
      <c r="M19" s="55"/>
      <c r="N19" s="56"/>
      <c r="O19" s="56"/>
      <c r="P19" s="15">
        <f t="shared" si="0"/>
        <v>0</v>
      </c>
      <c r="Q19" s="17">
        <f t="shared" si="2"/>
        <v>0</v>
      </c>
      <c r="R19" s="13">
        <f t="shared" si="3"/>
        <v>0</v>
      </c>
    </row>
    <row r="20" spans="1:18">
      <c r="A20" s="21">
        <v>212449</v>
      </c>
      <c r="B20" s="22" t="s">
        <v>14</v>
      </c>
      <c r="C20" s="23">
        <v>2001</v>
      </c>
      <c r="D20" s="23" t="s">
        <v>11</v>
      </c>
      <c r="E20" s="23" t="str">
        <f t="shared" si="1"/>
        <v>2124492001</v>
      </c>
      <c r="F20" s="24">
        <v>54.95</v>
      </c>
      <c r="G20" s="55"/>
      <c r="H20" s="55"/>
      <c r="I20" s="55"/>
      <c r="J20" s="55"/>
      <c r="K20" s="55"/>
      <c r="L20" s="55"/>
      <c r="M20" s="57"/>
      <c r="N20" s="58"/>
      <c r="O20" s="58"/>
      <c r="P20" s="15">
        <f t="shared" si="0"/>
        <v>0</v>
      </c>
      <c r="Q20" s="17">
        <f t="shared" si="2"/>
        <v>0</v>
      </c>
      <c r="R20" s="13">
        <f t="shared" si="3"/>
        <v>0</v>
      </c>
    </row>
    <row r="21" spans="1:18">
      <c r="A21" s="21">
        <v>212449</v>
      </c>
      <c r="B21" s="22" t="s">
        <v>14</v>
      </c>
      <c r="C21" s="23">
        <v>2006</v>
      </c>
      <c r="D21" s="23" t="s">
        <v>13</v>
      </c>
      <c r="E21" s="23" t="str">
        <f t="shared" si="1"/>
        <v>2124492006</v>
      </c>
      <c r="F21" s="24">
        <v>54.95</v>
      </c>
      <c r="G21" s="55"/>
      <c r="H21" s="55"/>
      <c r="I21" s="55"/>
      <c r="J21" s="55"/>
      <c r="K21" s="55"/>
      <c r="L21" s="55"/>
      <c r="M21" s="57"/>
      <c r="N21" s="58"/>
      <c r="O21" s="58"/>
      <c r="P21" s="15">
        <f t="shared" si="0"/>
        <v>0</v>
      </c>
      <c r="Q21" s="17">
        <f t="shared" si="2"/>
        <v>0</v>
      </c>
      <c r="R21" s="13">
        <f t="shared" si="3"/>
        <v>0</v>
      </c>
    </row>
    <row r="22" spans="1:18">
      <c r="A22" s="21">
        <v>212449</v>
      </c>
      <c r="B22" s="22" t="s">
        <v>14</v>
      </c>
      <c r="C22" s="23">
        <v>3648</v>
      </c>
      <c r="D22" s="23" t="s">
        <v>33</v>
      </c>
      <c r="E22" s="23" t="str">
        <f t="shared" si="1"/>
        <v>2124493648</v>
      </c>
      <c r="F22" s="24">
        <v>54.95</v>
      </c>
      <c r="G22" s="55"/>
      <c r="H22" s="55"/>
      <c r="I22" s="55"/>
      <c r="J22" s="55"/>
      <c r="K22" s="55"/>
      <c r="L22" s="55"/>
      <c r="M22" s="57"/>
      <c r="N22" s="58"/>
      <c r="O22" s="58"/>
      <c r="P22" s="15">
        <f t="shared" si="0"/>
        <v>0</v>
      </c>
      <c r="Q22" s="17">
        <f t="shared" si="2"/>
        <v>0</v>
      </c>
      <c r="R22" s="13">
        <f t="shared" si="3"/>
        <v>0</v>
      </c>
    </row>
    <row r="23" spans="1:18">
      <c r="A23" s="21">
        <v>211736</v>
      </c>
      <c r="B23" s="22" t="s">
        <v>15</v>
      </c>
      <c r="C23" s="23">
        <v>2001</v>
      </c>
      <c r="D23" s="23" t="s">
        <v>11</v>
      </c>
      <c r="E23" s="23" t="str">
        <f t="shared" si="1"/>
        <v>2117362001</v>
      </c>
      <c r="F23" s="24">
        <v>44.95</v>
      </c>
      <c r="G23" s="55"/>
      <c r="H23" s="55"/>
      <c r="I23" s="55"/>
      <c r="J23" s="55"/>
      <c r="K23" s="55"/>
      <c r="L23" s="55"/>
      <c r="M23" s="55"/>
      <c r="N23" s="58"/>
      <c r="O23" s="58"/>
      <c r="P23" s="15">
        <f t="shared" si="0"/>
        <v>0</v>
      </c>
      <c r="Q23" s="17">
        <f t="shared" si="2"/>
        <v>0</v>
      </c>
      <c r="R23" s="13">
        <f t="shared" si="3"/>
        <v>0</v>
      </c>
    </row>
    <row r="24" spans="1:18">
      <c r="A24" s="21">
        <v>211737</v>
      </c>
      <c r="B24" s="22" t="s">
        <v>16</v>
      </c>
      <c r="C24" s="23">
        <v>2001</v>
      </c>
      <c r="D24" s="23" t="s">
        <v>11</v>
      </c>
      <c r="E24" s="23" t="str">
        <f t="shared" si="1"/>
        <v>2117372001</v>
      </c>
      <c r="F24" s="24">
        <v>44.95</v>
      </c>
      <c r="G24" s="55"/>
      <c r="H24" s="55"/>
      <c r="I24" s="55"/>
      <c r="J24" s="55"/>
      <c r="K24" s="55"/>
      <c r="L24" s="55"/>
      <c r="M24" s="59"/>
      <c r="N24" s="58"/>
      <c r="O24" s="58"/>
      <c r="P24" s="15">
        <f t="shared" si="0"/>
        <v>0</v>
      </c>
      <c r="Q24" s="17">
        <f t="shared" si="2"/>
        <v>0</v>
      </c>
      <c r="R24" s="13">
        <f t="shared" si="3"/>
        <v>0</v>
      </c>
    </row>
    <row r="25" spans="1:18">
      <c r="A25" s="21">
        <v>211738</v>
      </c>
      <c r="B25" s="22" t="s">
        <v>17</v>
      </c>
      <c r="C25" s="23">
        <v>2001</v>
      </c>
      <c r="D25" s="23" t="s">
        <v>11</v>
      </c>
      <c r="E25" s="23" t="str">
        <f t="shared" si="1"/>
        <v>2117382001</v>
      </c>
      <c r="F25" s="24">
        <v>29.95</v>
      </c>
      <c r="G25" s="55"/>
      <c r="H25" s="55"/>
      <c r="I25" s="55"/>
      <c r="J25" s="55"/>
      <c r="K25" s="55"/>
      <c r="L25" s="55"/>
      <c r="M25" s="59"/>
      <c r="N25" s="60"/>
      <c r="O25" s="60"/>
      <c r="P25" s="15">
        <f t="shared" si="0"/>
        <v>0</v>
      </c>
      <c r="Q25" s="17">
        <f t="shared" si="2"/>
        <v>0</v>
      </c>
      <c r="R25" s="13">
        <f t="shared" si="3"/>
        <v>0</v>
      </c>
    </row>
    <row r="26" spans="1:18" ht="15.75" thickBot="1">
      <c r="A26" s="21">
        <v>211738</v>
      </c>
      <c r="B26" s="22" t="s">
        <v>17</v>
      </c>
      <c r="C26" s="23">
        <v>3648</v>
      </c>
      <c r="D26" s="23" t="s">
        <v>33</v>
      </c>
      <c r="E26" s="23" t="str">
        <f t="shared" si="1"/>
        <v>2117383648</v>
      </c>
      <c r="F26" s="24">
        <v>29.95</v>
      </c>
      <c r="G26" s="55"/>
      <c r="H26" s="55"/>
      <c r="I26" s="55"/>
      <c r="J26" s="55"/>
      <c r="K26" s="55"/>
      <c r="L26" s="55"/>
      <c r="M26" s="59"/>
      <c r="N26" s="60"/>
      <c r="O26" s="60"/>
      <c r="P26" s="15">
        <f t="shared" si="0"/>
        <v>0</v>
      </c>
      <c r="Q26" s="17">
        <f t="shared" si="2"/>
        <v>0</v>
      </c>
      <c r="R26" s="13">
        <f t="shared" si="3"/>
        <v>0</v>
      </c>
    </row>
    <row r="27" spans="1:18">
      <c r="A27" s="9" t="s">
        <v>7</v>
      </c>
      <c r="B27" s="18" t="s">
        <v>30</v>
      </c>
      <c r="C27" s="10" t="s">
        <v>8</v>
      </c>
      <c r="D27" s="10" t="s">
        <v>9</v>
      </c>
      <c r="E27" s="10"/>
      <c r="F27" s="11" t="s">
        <v>0</v>
      </c>
      <c r="G27" s="12" t="s">
        <v>23</v>
      </c>
      <c r="H27" s="12" t="s">
        <v>24</v>
      </c>
      <c r="I27" s="12" t="s">
        <v>25</v>
      </c>
      <c r="J27" s="12" t="s">
        <v>26</v>
      </c>
      <c r="K27" s="12" t="s">
        <v>27</v>
      </c>
      <c r="L27" s="12" t="s">
        <v>28</v>
      </c>
      <c r="M27" s="12"/>
      <c r="N27" s="12"/>
      <c r="O27" s="12"/>
      <c r="P27" s="14" t="s">
        <v>1</v>
      </c>
      <c r="Q27" s="16" t="s">
        <v>1</v>
      </c>
      <c r="R27" s="64"/>
    </row>
    <row r="28" spans="1:18">
      <c r="A28" s="21">
        <v>204043</v>
      </c>
      <c r="B28" s="22" t="s">
        <v>18</v>
      </c>
      <c r="C28" s="23">
        <v>1006</v>
      </c>
      <c r="D28" s="23" t="s">
        <v>19</v>
      </c>
      <c r="E28" s="23" t="str">
        <f t="shared" ref="E28:E30" si="4">CONCATENATE(A28,C28)</f>
        <v>2040431006</v>
      </c>
      <c r="F28" s="24">
        <v>7.95</v>
      </c>
      <c r="G28" s="55"/>
      <c r="H28" s="55"/>
      <c r="I28" s="55"/>
      <c r="J28" s="55"/>
      <c r="K28" s="55"/>
      <c r="L28" s="55"/>
      <c r="M28" s="57"/>
      <c r="N28" s="57"/>
      <c r="O28" s="57"/>
      <c r="P28" s="15">
        <f>SUM(G28:N28)</f>
        <v>0</v>
      </c>
      <c r="Q28" s="17">
        <f t="shared" ref="Q28:Q30" si="5">F28*P28</f>
        <v>0</v>
      </c>
      <c r="R28" s="13">
        <f t="shared" ref="R28:R30" si="6">IF(B21="Oui",Q28*0.6,Q28*0.75)</f>
        <v>0</v>
      </c>
    </row>
    <row r="29" spans="1:18">
      <c r="A29" s="21">
        <v>204043</v>
      </c>
      <c r="B29" s="22" t="s">
        <v>18</v>
      </c>
      <c r="C29" s="23">
        <v>2114</v>
      </c>
      <c r="D29" s="23" t="s">
        <v>42</v>
      </c>
      <c r="E29" s="23" t="str">
        <f t="shared" si="4"/>
        <v>2040432114</v>
      </c>
      <c r="F29" s="24">
        <v>7.95</v>
      </c>
      <c r="G29" s="55"/>
      <c r="H29" s="55"/>
      <c r="I29" s="55"/>
      <c r="J29" s="55"/>
      <c r="K29" s="55"/>
      <c r="L29" s="55"/>
      <c r="M29" s="57"/>
      <c r="N29" s="57"/>
      <c r="O29" s="57"/>
      <c r="P29" s="15">
        <f>SUM(G29:N29)</f>
        <v>0</v>
      </c>
      <c r="Q29" s="17">
        <f t="shared" si="5"/>
        <v>0</v>
      </c>
      <c r="R29" s="13">
        <f t="shared" si="6"/>
        <v>0</v>
      </c>
    </row>
    <row r="30" spans="1:18" ht="15.75" thickBot="1">
      <c r="A30" s="28">
        <v>204043</v>
      </c>
      <c r="B30" s="29" t="s">
        <v>18</v>
      </c>
      <c r="C30" s="27">
        <v>2842</v>
      </c>
      <c r="D30" s="27" t="s">
        <v>43</v>
      </c>
      <c r="E30" s="23" t="str">
        <f t="shared" si="4"/>
        <v>2040432842</v>
      </c>
      <c r="F30" s="24">
        <v>7.95</v>
      </c>
      <c r="G30" s="55"/>
      <c r="H30" s="55"/>
      <c r="I30" s="55"/>
      <c r="J30" s="55"/>
      <c r="K30" s="55"/>
      <c r="L30" s="55"/>
      <c r="M30" s="61"/>
      <c r="N30" s="61"/>
      <c r="O30" s="61"/>
      <c r="P30" s="26">
        <f>SUM(G30:N30)</f>
        <v>0</v>
      </c>
      <c r="Q30" s="17">
        <f t="shared" si="5"/>
        <v>0</v>
      </c>
      <c r="R30" s="13">
        <f t="shared" si="6"/>
        <v>0</v>
      </c>
    </row>
    <row r="31" spans="1:18">
      <c r="A31" s="9" t="s">
        <v>7</v>
      </c>
      <c r="B31" s="18" t="s">
        <v>30</v>
      </c>
      <c r="C31" s="10" t="s">
        <v>8</v>
      </c>
      <c r="D31" s="10" t="s">
        <v>9</v>
      </c>
      <c r="E31" s="10"/>
      <c r="F31" s="11" t="s">
        <v>0</v>
      </c>
      <c r="G31" s="12" t="s">
        <v>2</v>
      </c>
      <c r="H31" s="12" t="s">
        <v>3</v>
      </c>
      <c r="I31" s="12" t="s">
        <v>4</v>
      </c>
      <c r="J31" s="12" t="s">
        <v>5</v>
      </c>
      <c r="K31" s="12" t="s">
        <v>6</v>
      </c>
      <c r="L31" s="12" t="s">
        <v>20</v>
      </c>
      <c r="M31" s="12" t="s">
        <v>21</v>
      </c>
      <c r="N31" s="12" t="s">
        <v>22</v>
      </c>
      <c r="O31" s="12"/>
      <c r="P31" s="14" t="s">
        <v>1</v>
      </c>
      <c r="Q31" s="16" t="s">
        <v>1</v>
      </c>
      <c r="R31" s="64"/>
    </row>
    <row r="32" spans="1:18">
      <c r="A32" s="25" t="s">
        <v>50</v>
      </c>
      <c r="B32" s="22" t="s">
        <v>36</v>
      </c>
      <c r="C32" s="23">
        <v>3332</v>
      </c>
      <c r="D32" s="23" t="s">
        <v>34</v>
      </c>
      <c r="E32" s="23" t="str">
        <f t="shared" ref="E32:E35" si="7">CONCATENATE(A32,C32)</f>
        <v>2212003332</v>
      </c>
      <c r="F32" s="24">
        <v>44.95</v>
      </c>
      <c r="G32" s="57"/>
      <c r="H32" s="55"/>
      <c r="I32" s="55"/>
      <c r="J32" s="55"/>
      <c r="K32" s="55"/>
      <c r="L32" s="55"/>
      <c r="M32" s="55"/>
      <c r="N32" s="57"/>
      <c r="O32" s="57"/>
      <c r="P32" s="15">
        <f t="shared" ref="P32:P35" si="8">SUM(G32:N32)</f>
        <v>0</v>
      </c>
      <c r="Q32" s="17">
        <f t="shared" ref="Q32:Q35" si="9">F32*P32</f>
        <v>0</v>
      </c>
      <c r="R32" s="13">
        <f t="shared" ref="R32:R35" si="10">IF(B25="Oui",Q32*0.6,Q32*0.75)</f>
        <v>0</v>
      </c>
    </row>
    <row r="33" spans="1:18">
      <c r="A33" s="25" t="s">
        <v>51</v>
      </c>
      <c r="B33" s="22" t="s">
        <v>37</v>
      </c>
      <c r="C33" s="23">
        <v>3332</v>
      </c>
      <c r="D33" s="23" t="s">
        <v>34</v>
      </c>
      <c r="E33" s="23" t="str">
        <f t="shared" si="7"/>
        <v>2212013332</v>
      </c>
      <c r="F33" s="24">
        <v>44.95</v>
      </c>
      <c r="G33" s="55"/>
      <c r="H33" s="55"/>
      <c r="I33" s="55"/>
      <c r="J33" s="55"/>
      <c r="K33" s="55"/>
      <c r="L33" s="55"/>
      <c r="M33" s="57"/>
      <c r="N33" s="57"/>
      <c r="O33" s="57"/>
      <c r="P33" s="15">
        <f t="shared" si="8"/>
        <v>0</v>
      </c>
      <c r="Q33" s="17">
        <f t="shared" si="9"/>
        <v>0</v>
      </c>
      <c r="R33" s="13">
        <f t="shared" si="10"/>
        <v>0</v>
      </c>
    </row>
    <row r="34" spans="1:18">
      <c r="A34" s="25" t="s">
        <v>38</v>
      </c>
      <c r="B34" s="22" t="s">
        <v>39</v>
      </c>
      <c r="C34" s="23">
        <v>2001</v>
      </c>
      <c r="D34" s="23" t="s">
        <v>11</v>
      </c>
      <c r="E34" s="23" t="str">
        <f t="shared" si="7"/>
        <v>2114752001</v>
      </c>
      <c r="F34" s="24">
        <v>34.950000000000003</v>
      </c>
      <c r="G34" s="57"/>
      <c r="H34" s="55"/>
      <c r="I34" s="55"/>
      <c r="J34" s="55"/>
      <c r="K34" s="55"/>
      <c r="L34" s="55"/>
      <c r="M34" s="57"/>
      <c r="N34" s="57"/>
      <c r="O34" s="57"/>
      <c r="P34" s="15">
        <f t="shared" si="8"/>
        <v>0</v>
      </c>
      <c r="Q34" s="17">
        <f t="shared" si="9"/>
        <v>0</v>
      </c>
      <c r="R34" s="13">
        <f t="shared" si="10"/>
        <v>0</v>
      </c>
    </row>
    <row r="35" spans="1:18" ht="15.75" thickBot="1">
      <c r="A35" s="39" t="s">
        <v>41</v>
      </c>
      <c r="B35" s="40" t="s">
        <v>40</v>
      </c>
      <c r="C35" s="41">
        <v>2001</v>
      </c>
      <c r="D35" s="41" t="s">
        <v>11</v>
      </c>
      <c r="E35" s="23" t="str">
        <f t="shared" si="7"/>
        <v>2126562001</v>
      </c>
      <c r="F35" s="24">
        <v>34.950000000000003</v>
      </c>
      <c r="G35" s="62"/>
      <c r="H35" s="62"/>
      <c r="I35" s="62"/>
      <c r="J35" s="62"/>
      <c r="K35" s="62"/>
      <c r="L35" s="62"/>
      <c r="M35" s="63"/>
      <c r="N35" s="63"/>
      <c r="O35" s="63"/>
      <c r="P35" s="42">
        <f t="shared" si="8"/>
        <v>0</v>
      </c>
      <c r="Q35" s="17">
        <f t="shared" si="9"/>
        <v>0</v>
      </c>
      <c r="R35" s="13">
        <f t="shared" si="10"/>
        <v>0</v>
      </c>
    </row>
    <row r="36" spans="1:18" ht="21.75" thickBot="1">
      <c r="A36" s="70" t="s">
        <v>52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2"/>
    </row>
    <row r="37" spans="1:18">
      <c r="A37" s="9" t="s">
        <v>7</v>
      </c>
      <c r="B37" s="18" t="s">
        <v>30</v>
      </c>
      <c r="C37" s="10" t="s">
        <v>8</v>
      </c>
      <c r="D37" s="10" t="s">
        <v>9</v>
      </c>
      <c r="E37" s="10"/>
      <c r="F37" s="11" t="s">
        <v>0</v>
      </c>
      <c r="G37" s="12" t="s">
        <v>2</v>
      </c>
      <c r="H37" s="12" t="s">
        <v>3</v>
      </c>
      <c r="I37" s="12" t="s">
        <v>4</v>
      </c>
      <c r="J37" s="12" t="s">
        <v>5</v>
      </c>
      <c r="K37" s="12" t="s">
        <v>6</v>
      </c>
      <c r="L37" s="12" t="s">
        <v>20</v>
      </c>
      <c r="M37" s="12" t="s">
        <v>21</v>
      </c>
      <c r="N37" s="12" t="s">
        <v>22</v>
      </c>
      <c r="O37" s="12" t="s">
        <v>173</v>
      </c>
      <c r="P37" s="14" t="s">
        <v>1</v>
      </c>
      <c r="Q37" s="16" t="s">
        <v>1</v>
      </c>
      <c r="R37" s="64"/>
    </row>
    <row r="38" spans="1:18">
      <c r="A38" s="25" t="s">
        <v>161</v>
      </c>
      <c r="B38" s="22" t="s">
        <v>36</v>
      </c>
      <c r="C38" s="23">
        <v>2001</v>
      </c>
      <c r="D38" s="23" t="s">
        <v>11</v>
      </c>
      <c r="E38" s="23" t="str">
        <f t="shared" ref="E38:E43" si="11">CONCATENATE(A38,C38)</f>
        <v>2114792001</v>
      </c>
      <c r="F38" s="24">
        <v>44.95</v>
      </c>
      <c r="G38" s="57"/>
      <c r="H38" s="55"/>
      <c r="I38" s="55"/>
      <c r="J38" s="55"/>
      <c r="K38" s="55"/>
      <c r="L38" s="55"/>
      <c r="M38" s="55"/>
      <c r="N38" s="57"/>
      <c r="O38" s="57"/>
      <c r="P38" s="15">
        <f t="shared" ref="P38:P41" si="12">SUM(G38:N38)</f>
        <v>0</v>
      </c>
      <c r="Q38" s="17">
        <f t="shared" ref="Q38:Q41" si="13">F38*P38</f>
        <v>0</v>
      </c>
      <c r="R38" s="13">
        <f t="shared" ref="R38:R41" si="14">IF(B31="Oui",Q38*0.6,Q38*0.75)</f>
        <v>0</v>
      </c>
    </row>
    <row r="39" spans="1:18">
      <c r="A39" s="25" t="s">
        <v>35</v>
      </c>
      <c r="B39" s="22" t="s">
        <v>37</v>
      </c>
      <c r="C39" s="23">
        <v>2001</v>
      </c>
      <c r="D39" s="23" t="s">
        <v>11</v>
      </c>
      <c r="E39" s="23" t="str">
        <f t="shared" si="11"/>
        <v>2119452001</v>
      </c>
      <c r="F39" s="24">
        <v>44.95</v>
      </c>
      <c r="G39" s="55"/>
      <c r="H39" s="55"/>
      <c r="I39" s="55"/>
      <c r="J39" s="55"/>
      <c r="K39" s="55"/>
      <c r="L39" s="55"/>
      <c r="M39" s="57"/>
      <c r="N39" s="57"/>
      <c r="O39" s="57"/>
      <c r="P39" s="15">
        <f t="shared" si="12"/>
        <v>0</v>
      </c>
      <c r="Q39" s="17">
        <f t="shared" si="13"/>
        <v>0</v>
      </c>
      <c r="R39" s="13">
        <f t="shared" si="14"/>
        <v>0</v>
      </c>
    </row>
    <row r="40" spans="1:18">
      <c r="A40" s="25" t="s">
        <v>306</v>
      </c>
      <c r="B40" s="22" t="s">
        <v>60</v>
      </c>
      <c r="C40" s="23">
        <v>2001</v>
      </c>
      <c r="D40" s="23" t="s">
        <v>11</v>
      </c>
      <c r="E40" s="23" t="str">
        <f t="shared" si="11"/>
        <v>2151132001</v>
      </c>
      <c r="F40" s="24">
        <v>29.95</v>
      </c>
      <c r="G40" s="57"/>
      <c r="H40" s="55"/>
      <c r="I40" s="55"/>
      <c r="J40" s="55"/>
      <c r="K40" s="55"/>
      <c r="L40" s="55"/>
      <c r="M40" s="55"/>
      <c r="N40" s="55"/>
      <c r="O40" s="55"/>
      <c r="P40" s="15">
        <f t="shared" si="12"/>
        <v>0</v>
      </c>
      <c r="Q40" s="17">
        <f t="shared" si="13"/>
        <v>0</v>
      </c>
      <c r="R40" s="13">
        <f t="shared" si="14"/>
        <v>0</v>
      </c>
    </row>
    <row r="41" spans="1:18">
      <c r="A41" s="25" t="s">
        <v>319</v>
      </c>
      <c r="B41" s="22" t="s">
        <v>61</v>
      </c>
      <c r="C41" s="23">
        <v>2001</v>
      </c>
      <c r="D41" s="23" t="s">
        <v>11</v>
      </c>
      <c r="E41" s="23" t="str">
        <f t="shared" si="11"/>
        <v>2151152001</v>
      </c>
      <c r="F41" s="24">
        <v>29.95</v>
      </c>
      <c r="G41" s="55"/>
      <c r="H41" s="55"/>
      <c r="I41" s="55"/>
      <c r="J41" s="55"/>
      <c r="K41" s="55"/>
      <c r="L41" s="55"/>
      <c r="M41" s="57"/>
      <c r="N41" s="57"/>
      <c r="O41" s="57"/>
      <c r="P41" s="15">
        <f t="shared" si="12"/>
        <v>0</v>
      </c>
      <c r="Q41" s="17">
        <f t="shared" si="13"/>
        <v>0</v>
      </c>
      <c r="R41" s="13">
        <f t="shared" si="14"/>
        <v>0</v>
      </c>
    </row>
    <row r="42" spans="1:18">
      <c r="A42" s="25" t="s">
        <v>329</v>
      </c>
      <c r="B42" s="22" t="s">
        <v>62</v>
      </c>
      <c r="C42" s="23">
        <v>2001</v>
      </c>
      <c r="D42" s="23" t="s">
        <v>11</v>
      </c>
      <c r="E42" s="23" t="str">
        <f t="shared" si="11"/>
        <v>2152152001</v>
      </c>
      <c r="F42" s="24">
        <v>89.95</v>
      </c>
      <c r="G42" s="57"/>
      <c r="H42" s="55"/>
      <c r="I42" s="55"/>
      <c r="J42" s="55"/>
      <c r="K42" s="55"/>
      <c r="L42" s="55"/>
      <c r="M42" s="55"/>
      <c r="N42" s="57"/>
      <c r="O42" s="57"/>
      <c r="P42" s="15">
        <f t="shared" ref="P42:P43" si="15">SUM(G42:N42)</f>
        <v>0</v>
      </c>
      <c r="Q42" s="17">
        <f t="shared" ref="Q42:Q43" si="16">F42*P42</f>
        <v>0</v>
      </c>
      <c r="R42" s="13">
        <f t="shared" ref="R42:R43" si="17">IF(B35="Oui",Q42*0.6,Q42*0.75)</f>
        <v>0</v>
      </c>
    </row>
    <row r="43" spans="1:18" ht="15.75" thickBot="1">
      <c r="A43" s="65" t="s">
        <v>341</v>
      </c>
      <c r="B43" s="29" t="s">
        <v>63</v>
      </c>
      <c r="C43" s="27">
        <v>2001</v>
      </c>
      <c r="D43" s="27" t="s">
        <v>11</v>
      </c>
      <c r="E43" s="27" t="str">
        <f t="shared" si="11"/>
        <v>2152172001</v>
      </c>
      <c r="F43" s="66">
        <v>89.95</v>
      </c>
      <c r="G43" s="67"/>
      <c r="H43" s="67"/>
      <c r="I43" s="67"/>
      <c r="J43" s="67"/>
      <c r="K43" s="67"/>
      <c r="L43" s="67"/>
      <c r="M43" s="61"/>
      <c r="N43" s="61"/>
      <c r="O43" s="61"/>
      <c r="P43" s="26">
        <f t="shared" si="15"/>
        <v>0</v>
      </c>
      <c r="Q43" s="68">
        <f t="shared" si="16"/>
        <v>0</v>
      </c>
      <c r="R43" s="69">
        <f t="shared" si="17"/>
        <v>0</v>
      </c>
    </row>
  </sheetData>
  <sheetProtection algorithmName="SHA-512" hashValue="N55Brk8IQ6sMf6pbKyh+VOgR3Uf2h9uxsyxZAYrzCpygzhqq+uSeFCYl2szl/0myS1I5ZnxfE7M1UDipI+pZ1w==" saltValue="qWEpYMB8hpI/AKw8Q26NIQ==" spinCount="100000" sheet="1" objects="1" scenarios="1" formatCells="0" formatColumns="0" formatRows="0" sort="0" autoFilter="0"/>
  <mergeCells count="2">
    <mergeCell ref="A36:R36"/>
    <mergeCell ref="A1:R1"/>
  </mergeCells>
  <conditionalFormatting sqref="A28:B28">
    <cfRule type="expression" dxfId="107" priority="403">
      <formula>#REF!="TIER 0"</formula>
    </cfRule>
    <cfRule type="expression" dxfId="106" priority="404">
      <formula>#REF!="SPORT"</formula>
    </cfRule>
    <cfRule type="expression" dxfId="105" priority="405">
      <formula>#REF!="PREMIUM"</formula>
    </cfRule>
    <cfRule type="expression" dxfId="104" priority="406">
      <formula>#REF!="CASUAL"</formula>
    </cfRule>
  </conditionalFormatting>
  <conditionalFormatting sqref="A29:D30 A33:D33">
    <cfRule type="expression" dxfId="103" priority="407">
      <formula>#REF!="TIER 0"</formula>
    </cfRule>
    <cfRule type="expression" dxfId="102" priority="408">
      <formula>#REF!="SPORT"</formula>
    </cfRule>
    <cfRule type="expression" dxfId="101" priority="409">
      <formula>#REF!="PREMIUM"</formula>
    </cfRule>
    <cfRule type="expression" dxfId="100" priority="410">
      <formula>#REF!="CASUAL"</formula>
    </cfRule>
  </conditionalFormatting>
  <conditionalFormatting sqref="C28:D28">
    <cfRule type="expression" dxfId="99" priority="399">
      <formula>#REF!="TIER 0"</formula>
    </cfRule>
    <cfRule type="expression" dxfId="98" priority="400">
      <formula>#REF!="SPORT"</formula>
    </cfRule>
    <cfRule type="expression" dxfId="97" priority="401">
      <formula>#REF!="PREMIUM"</formula>
    </cfRule>
    <cfRule type="expression" dxfId="96" priority="402">
      <formula>#REF!="CASUAL"</formula>
    </cfRule>
  </conditionalFormatting>
  <conditionalFormatting sqref="A35">
    <cfRule type="expression" dxfId="95" priority="379">
      <formula>#REF!="TIER 0"</formula>
    </cfRule>
    <cfRule type="expression" dxfId="94" priority="380">
      <formula>#REF!="SPORT"</formula>
    </cfRule>
    <cfRule type="expression" dxfId="93" priority="381">
      <formula>#REF!="PREMIUM"</formula>
    </cfRule>
    <cfRule type="expression" dxfId="92" priority="382">
      <formula>#REF!="CASUAL"</formula>
    </cfRule>
  </conditionalFormatting>
  <conditionalFormatting sqref="A17:E18 A22:B24 A20:B20 D23:E24 E17:E26">
    <cfRule type="expression" dxfId="91" priority="291">
      <formula>#REF!="TIER 0"</formula>
    </cfRule>
    <cfRule type="expression" dxfId="90" priority="292">
      <formula>#REF!="SPORT"</formula>
    </cfRule>
    <cfRule type="expression" dxfId="89" priority="293">
      <formula>#REF!="PREMIUM"</formula>
    </cfRule>
    <cfRule type="expression" dxfId="88" priority="294">
      <formula>#REF!="CASUAL"</formula>
    </cfRule>
  </conditionalFormatting>
  <conditionalFormatting sqref="A25:C25">
    <cfRule type="expression" dxfId="87" priority="283">
      <formula>#REF!="TIER 0"</formula>
    </cfRule>
    <cfRule type="expression" dxfId="86" priority="284">
      <formula>#REF!="SPORT"</formula>
    </cfRule>
    <cfRule type="expression" dxfId="85" priority="285">
      <formula>#REF!="PREMIUM"</formula>
    </cfRule>
    <cfRule type="expression" dxfId="84" priority="286">
      <formula>#REF!="CASUAL"</formula>
    </cfRule>
  </conditionalFormatting>
  <conditionalFormatting sqref="D25:E25">
    <cfRule type="expression" dxfId="83" priority="279">
      <formula>#REF!="TIER 0"</formula>
    </cfRule>
    <cfRule type="expression" dxfId="82" priority="280">
      <formula>#REF!="SPORT"</formula>
    </cfRule>
    <cfRule type="expression" dxfId="81" priority="281">
      <formula>#REF!="PREMIUM"</formula>
    </cfRule>
    <cfRule type="expression" dxfId="80" priority="282">
      <formula>#REF!="CASUAL"</formula>
    </cfRule>
  </conditionalFormatting>
  <conditionalFormatting sqref="A34:D34 B35:D35">
    <cfRule type="expression" dxfId="79" priority="394">
      <formula>#REF!="TIER 0"</formula>
    </cfRule>
    <cfRule type="expression" dxfId="78" priority="395">
      <formula>#REF!="SPORT"</formula>
    </cfRule>
    <cfRule type="expression" dxfId="77" priority="396">
      <formula>#REF!="PREMIUM"</formula>
    </cfRule>
    <cfRule type="expression" dxfId="76" priority="397">
      <formula>#REF!="CASUAL"</formula>
    </cfRule>
  </conditionalFormatting>
  <conditionalFormatting sqref="A26:C26">
    <cfRule type="expression" dxfId="75" priority="247">
      <formula>#REF!="TIER 0"</formula>
    </cfRule>
    <cfRule type="expression" dxfId="74" priority="248">
      <formula>#REF!="SPORT"</formula>
    </cfRule>
    <cfRule type="expression" dxfId="73" priority="249">
      <formula>#REF!="PREMIUM"</formula>
    </cfRule>
    <cfRule type="expression" dxfId="72" priority="250">
      <formula>#REF!="CASUAL"</formula>
    </cfRule>
  </conditionalFormatting>
  <conditionalFormatting sqref="D26:E26">
    <cfRule type="expression" dxfId="71" priority="243">
      <formula>#REF!="TIER 0"</formula>
    </cfRule>
    <cfRule type="expression" dxfId="70" priority="244">
      <formula>#REF!="SPORT"</formula>
    </cfRule>
    <cfRule type="expression" dxfId="69" priority="245">
      <formula>#REF!="PREMIUM"</formula>
    </cfRule>
    <cfRule type="expression" dxfId="68" priority="246">
      <formula>#REF!="CASUAL"</formula>
    </cfRule>
  </conditionalFormatting>
  <conditionalFormatting sqref="C23:C24">
    <cfRule type="expression" dxfId="67" priority="287">
      <formula>#REF!="TIER 0"</formula>
    </cfRule>
    <cfRule type="expression" dxfId="66" priority="288">
      <formula>#REF!="SPORT"</formula>
    </cfRule>
    <cfRule type="expression" dxfId="65" priority="289">
      <formula>#REF!="PREMIUM"</formula>
    </cfRule>
    <cfRule type="expression" dxfId="64" priority="290">
      <formula>#REF!="CASUAL"</formula>
    </cfRule>
  </conditionalFormatting>
  <conditionalFormatting sqref="A21:B21">
    <cfRule type="expression" dxfId="63" priority="263">
      <formula>#REF!="TIER 0"</formula>
    </cfRule>
    <cfRule type="expression" dxfId="62" priority="264">
      <formula>#REF!="SPORT"</formula>
    </cfRule>
    <cfRule type="expression" dxfId="61" priority="265">
      <formula>#REF!="PREMIUM"</formula>
    </cfRule>
    <cfRule type="expression" dxfId="60" priority="266">
      <formula>#REF!="CASUAL"</formula>
    </cfRule>
  </conditionalFormatting>
  <conditionalFormatting sqref="A19:E19">
    <cfRule type="expression" dxfId="59" priority="259">
      <formula>#REF!="TIER 0"</formula>
    </cfRule>
    <cfRule type="expression" dxfId="58" priority="260">
      <formula>#REF!="SPORT"</formula>
    </cfRule>
    <cfRule type="expression" dxfId="57" priority="261">
      <formula>#REF!="PREMIUM"</formula>
    </cfRule>
    <cfRule type="expression" dxfId="56" priority="262">
      <formula>#REF!="CASUAL"</formula>
    </cfRule>
  </conditionalFormatting>
  <conditionalFormatting sqref="A32:D32">
    <cfRule type="expression" dxfId="55" priority="163">
      <formula>#REF!="TIER 0"</formula>
    </cfRule>
    <cfRule type="expression" dxfId="54" priority="164">
      <formula>#REF!="SPORT"</formula>
    </cfRule>
    <cfRule type="expression" dxfId="53" priority="165">
      <formula>#REF!="PREMIUM"</formula>
    </cfRule>
    <cfRule type="expression" dxfId="52" priority="166">
      <formula>#REF!="CASUAL"</formula>
    </cfRule>
  </conditionalFormatting>
  <conditionalFormatting sqref="C20:E21">
    <cfRule type="expression" dxfId="51" priority="117">
      <formula>#REF!="TIER 0"</formula>
    </cfRule>
    <cfRule type="expression" dxfId="50" priority="118">
      <formula>#REF!="SPORT"</formula>
    </cfRule>
    <cfRule type="expression" dxfId="49" priority="119">
      <formula>#REF!="PREMIUM"</formula>
    </cfRule>
    <cfRule type="expression" dxfId="48" priority="120">
      <formula>#REF!="CASUAL"</formula>
    </cfRule>
  </conditionalFormatting>
  <conditionalFormatting sqref="C22:E22">
    <cfRule type="expression" dxfId="47" priority="113">
      <formula>#REF!="TIER 0"</formula>
    </cfRule>
    <cfRule type="expression" dxfId="46" priority="114">
      <formula>#REF!="SPORT"</formula>
    </cfRule>
    <cfRule type="expression" dxfId="45" priority="115">
      <formula>#REF!="PREMIUM"</formula>
    </cfRule>
    <cfRule type="expression" dxfId="44" priority="116">
      <formula>#REF!="CASUAL"</formula>
    </cfRule>
  </conditionalFormatting>
  <conditionalFormatting sqref="A38:D38">
    <cfRule type="expression" dxfId="43" priority="45">
      <formula>#REF!="TIER 0"</formula>
    </cfRule>
    <cfRule type="expression" dxfId="42" priority="46">
      <formula>#REF!="SPORT"</formula>
    </cfRule>
    <cfRule type="expression" dxfId="41" priority="47">
      <formula>#REF!="PREMIUM"</formula>
    </cfRule>
    <cfRule type="expression" dxfId="40" priority="48">
      <formula>#REF!="CASUAL"</formula>
    </cfRule>
  </conditionalFormatting>
  <conditionalFormatting sqref="A39">
    <cfRule type="expression" dxfId="39" priority="41">
      <formula>#REF!="TIER 0"</formula>
    </cfRule>
    <cfRule type="expression" dxfId="38" priority="42">
      <formula>#REF!="SPORT"</formula>
    </cfRule>
    <cfRule type="expression" dxfId="37" priority="43">
      <formula>#REF!="PREMIUM"</formula>
    </cfRule>
    <cfRule type="expression" dxfId="36" priority="44">
      <formula>#REF!="CASUAL"</formula>
    </cfRule>
  </conditionalFormatting>
  <conditionalFormatting sqref="B39:D39">
    <cfRule type="expression" dxfId="35" priority="37">
      <formula>#REF!="TIER 0"</formula>
    </cfRule>
    <cfRule type="expression" dxfId="34" priority="38">
      <formula>#REF!="SPORT"</formula>
    </cfRule>
    <cfRule type="expression" dxfId="33" priority="39">
      <formula>#REF!="PREMIUM"</formula>
    </cfRule>
    <cfRule type="expression" dxfId="32" priority="40">
      <formula>#REF!="CASUAL"</formula>
    </cfRule>
  </conditionalFormatting>
  <conditionalFormatting sqref="A40:D40 A41:B41">
    <cfRule type="expression" dxfId="31" priority="29">
      <formula>#REF!="TIER 0"</formula>
    </cfRule>
    <cfRule type="expression" dxfId="30" priority="30">
      <formula>#REF!="SPORT"</formula>
    </cfRule>
    <cfRule type="expression" dxfId="29" priority="31">
      <formula>#REF!="PREMIUM"</formula>
    </cfRule>
    <cfRule type="expression" dxfId="28" priority="32">
      <formula>#REF!="CASUAL"</formula>
    </cfRule>
  </conditionalFormatting>
  <conditionalFormatting sqref="C41:D41">
    <cfRule type="expression" dxfId="27" priority="25">
      <formula>#REF!="TIER 0"</formula>
    </cfRule>
    <cfRule type="expression" dxfId="26" priority="26">
      <formula>#REF!="SPORT"</formula>
    </cfRule>
    <cfRule type="expression" dxfId="25" priority="27">
      <formula>#REF!="PREMIUM"</formula>
    </cfRule>
    <cfRule type="expression" dxfId="24" priority="28">
      <formula>#REF!="CASUAL"</formula>
    </cfRule>
  </conditionalFormatting>
  <conditionalFormatting sqref="A42:D42 B43">
    <cfRule type="expression" dxfId="23" priority="17">
      <formula>#REF!="TIER 0"</formula>
    </cfRule>
    <cfRule type="expression" dxfId="22" priority="18">
      <formula>#REF!="SPORT"</formula>
    </cfRule>
    <cfRule type="expression" dxfId="21" priority="19">
      <formula>#REF!="PREMIUM"</formula>
    </cfRule>
    <cfRule type="expression" dxfId="20" priority="20">
      <formula>#REF!="CASUAL"</formula>
    </cfRule>
  </conditionalFormatting>
  <conditionalFormatting sqref="A43">
    <cfRule type="expression" dxfId="19" priority="21">
      <formula>#REF!="TIER 0"</formula>
    </cfRule>
    <cfRule type="expression" dxfId="18" priority="22">
      <formula>#REF!="SPORT"</formula>
    </cfRule>
    <cfRule type="expression" dxfId="17" priority="23">
      <formula>#REF!="PREMIUM"</formula>
    </cfRule>
    <cfRule type="expression" dxfId="16" priority="24">
      <formula>#REF!="CASUAL"</formula>
    </cfRule>
  </conditionalFormatting>
  <conditionalFormatting sqref="C43:D43">
    <cfRule type="expression" dxfId="15" priority="13">
      <formula>#REF!="TIER 0"</formula>
    </cfRule>
    <cfRule type="expression" dxfId="14" priority="14">
      <formula>#REF!="SPORT"</formula>
    </cfRule>
    <cfRule type="expression" dxfId="13" priority="15">
      <formula>#REF!="PREMIUM"</formula>
    </cfRule>
    <cfRule type="expression" dxfId="12" priority="16">
      <formula>#REF!="CASUAL"</formula>
    </cfRule>
  </conditionalFormatting>
  <conditionalFormatting sqref="E28:E30">
    <cfRule type="expression" dxfId="11" priority="9">
      <formula>#REF!="TIER 0"</formula>
    </cfRule>
    <cfRule type="expression" dxfId="10" priority="10">
      <formula>#REF!="SPORT"</formula>
    </cfRule>
    <cfRule type="expression" dxfId="9" priority="11">
      <formula>#REF!="PREMIUM"</formula>
    </cfRule>
    <cfRule type="expression" dxfId="8" priority="12">
      <formula>#REF!="CASUAL"</formula>
    </cfRule>
  </conditionalFormatting>
  <conditionalFormatting sqref="E32:E35">
    <cfRule type="expression" dxfId="7" priority="5">
      <formula>#REF!="TIER 0"</formula>
    </cfRule>
    <cfRule type="expression" dxfId="6" priority="6">
      <formula>#REF!="SPORT"</formula>
    </cfRule>
    <cfRule type="expression" dxfId="5" priority="7">
      <formula>#REF!="PREMIUM"</formula>
    </cfRule>
    <cfRule type="expression" dxfId="4" priority="8">
      <formula>#REF!="CASUAL"</formula>
    </cfRule>
  </conditionalFormatting>
  <conditionalFormatting sqref="E38:E43">
    <cfRule type="expression" dxfId="3" priority="1">
      <formula>#REF!="TIER 0"</formula>
    </cfRule>
    <cfRule type="expression" dxfId="2" priority="2">
      <formula>#REF!="SPORT"</formula>
    </cfRule>
    <cfRule type="expression" dxfId="1" priority="3">
      <formula>#REF!="PREMIUM"</formula>
    </cfRule>
    <cfRule type="expression" dxfId="0" priority="4">
      <formula>#REF!="CASUAL"</formula>
    </cfRule>
  </conditionalFormatting>
  <pageMargins left="0.7" right="0.7" top="0.75" bottom="0.75" header="0.3" footer="0.3"/>
  <pageSetup paperSize="9" scale="5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Feuil1!$A$1:$A$2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workbookViewId="0">
      <pane xSplit="6" ySplit="1" topLeftCell="J2" activePane="bottomRight" state="frozen"/>
      <selection pane="topRight" activeCell="G1" sqref="G1"/>
      <selection pane="bottomLeft" activeCell="A2" sqref="A2"/>
      <selection pane="bottomRight" activeCell="U9" sqref="U9"/>
    </sheetView>
  </sheetViews>
  <sheetFormatPr baseColWidth="10" defaultRowHeight="15"/>
  <cols>
    <col min="1" max="1" width="13.5703125" style="53" customWidth="1"/>
    <col min="2" max="2" width="24.42578125" style="53" customWidth="1"/>
    <col min="3" max="3" width="13.5703125" style="53" customWidth="1"/>
    <col min="4" max="4" width="25" style="53" customWidth="1"/>
    <col min="5" max="5" width="13.5703125" style="53" customWidth="1"/>
    <col min="6" max="6" width="19" style="53" customWidth="1"/>
    <col min="7" max="7" width="23.5703125" style="53" customWidth="1"/>
    <col min="8" max="21" width="13.5703125" style="53" customWidth="1"/>
    <col min="22" max="22" width="11.140625" style="52"/>
  </cols>
  <sheetData>
    <row r="1" spans="1:22" ht="25.5">
      <c r="A1" s="50" t="s">
        <v>64</v>
      </c>
      <c r="B1" s="50" t="s">
        <v>30</v>
      </c>
      <c r="C1" s="50" t="s">
        <v>65</v>
      </c>
      <c r="D1" s="50" t="s">
        <v>32</v>
      </c>
      <c r="E1" s="50" t="s">
        <v>66</v>
      </c>
      <c r="F1" s="50" t="s">
        <v>67</v>
      </c>
      <c r="G1" s="50" t="s">
        <v>68</v>
      </c>
      <c r="H1" s="50" t="s">
        <v>69</v>
      </c>
      <c r="I1" s="50" t="s">
        <v>377</v>
      </c>
      <c r="J1" s="50" t="s">
        <v>70</v>
      </c>
      <c r="K1" s="50" t="s">
        <v>71</v>
      </c>
      <c r="L1" s="50" t="s">
        <v>72</v>
      </c>
      <c r="M1" s="50" t="s">
        <v>73</v>
      </c>
      <c r="N1" s="50" t="s">
        <v>74</v>
      </c>
      <c r="O1" s="50" t="s">
        <v>75</v>
      </c>
      <c r="P1" s="50" t="s">
        <v>76</v>
      </c>
      <c r="Q1" s="50" t="s">
        <v>77</v>
      </c>
      <c r="R1" s="50" t="s">
        <v>78</v>
      </c>
      <c r="S1" s="50" t="s">
        <v>79</v>
      </c>
      <c r="T1" s="50" t="s">
        <v>80</v>
      </c>
      <c r="U1" s="50" t="s">
        <v>81</v>
      </c>
      <c r="V1" s="50" t="s">
        <v>376</v>
      </c>
    </row>
    <row r="2" spans="1:22" ht="38.25">
      <c r="A2" s="50" t="s">
        <v>82</v>
      </c>
      <c r="B2" s="50" t="s">
        <v>18</v>
      </c>
      <c r="C2" s="50" t="s">
        <v>83</v>
      </c>
      <c r="D2" s="50" t="s">
        <v>19</v>
      </c>
      <c r="E2" s="50" t="s">
        <v>23</v>
      </c>
      <c r="F2" s="50" t="s">
        <v>84</v>
      </c>
      <c r="G2" s="50" t="s">
        <v>85</v>
      </c>
      <c r="H2" s="51">
        <v>0</v>
      </c>
      <c r="I2" s="50" t="str">
        <f>CONCATENATE(A2,C2)</f>
        <v>2040431006</v>
      </c>
      <c r="J2" s="50" t="s">
        <v>86</v>
      </c>
      <c r="K2" s="50" t="s">
        <v>87</v>
      </c>
      <c r="L2" s="50" t="s">
        <v>88</v>
      </c>
      <c r="M2" s="50">
        <v>0.05</v>
      </c>
      <c r="N2" s="50" t="s">
        <v>89</v>
      </c>
      <c r="O2" s="50" t="s">
        <v>90</v>
      </c>
      <c r="P2" s="50" t="s">
        <v>91</v>
      </c>
      <c r="Q2" s="50" t="s">
        <v>92</v>
      </c>
      <c r="R2" s="50" t="s">
        <v>93</v>
      </c>
      <c r="S2" s="50" t="s">
        <v>94</v>
      </c>
      <c r="T2" s="50" t="s">
        <v>95</v>
      </c>
      <c r="U2" s="50" t="s">
        <v>96</v>
      </c>
      <c r="V2" s="54">
        <f>VLOOKUP($I2,'Bon de commande'!$E$27:$N$43,MATCH($E2,'Bon de commande'!$E$27:$N$27,0),FALSE)</f>
        <v>0</v>
      </c>
    </row>
    <row r="3" spans="1:22" ht="38.25">
      <c r="A3" s="50" t="s">
        <v>82</v>
      </c>
      <c r="B3" s="50" t="s">
        <v>18</v>
      </c>
      <c r="C3" s="50" t="s">
        <v>83</v>
      </c>
      <c r="D3" s="50" t="s">
        <v>19</v>
      </c>
      <c r="E3" s="50" t="s">
        <v>24</v>
      </c>
      <c r="F3" s="50" t="s">
        <v>97</v>
      </c>
      <c r="G3" s="50" t="s">
        <v>85</v>
      </c>
      <c r="H3" s="51">
        <v>0</v>
      </c>
      <c r="I3" s="50" t="str">
        <f t="shared" ref="I3:I61" si="0">CONCATENATE(A3,C3)</f>
        <v>2040431006</v>
      </c>
      <c r="J3" s="50" t="s">
        <v>98</v>
      </c>
      <c r="K3" s="50" t="s">
        <v>99</v>
      </c>
      <c r="L3" s="50" t="s">
        <v>88</v>
      </c>
      <c r="M3" s="50">
        <v>5.1999999999999998E-2</v>
      </c>
      <c r="N3" s="50" t="s">
        <v>89</v>
      </c>
      <c r="O3" s="50" t="s">
        <v>90</v>
      </c>
      <c r="P3" s="50" t="s">
        <v>91</v>
      </c>
      <c r="Q3" s="50" t="s">
        <v>92</v>
      </c>
      <c r="R3" s="50" t="s">
        <v>93</v>
      </c>
      <c r="S3" s="50" t="s">
        <v>94</v>
      </c>
      <c r="T3" s="50" t="s">
        <v>95</v>
      </c>
      <c r="U3" s="50" t="s">
        <v>96</v>
      </c>
      <c r="V3" s="54">
        <f>VLOOKUP($I3,'Bon de commande'!$E$27:$N$43,MATCH($E3,'Bon de commande'!$E$27:$N$27,0),FALSE)</f>
        <v>0</v>
      </c>
    </row>
    <row r="4" spans="1:22" ht="38.25">
      <c r="A4" s="50" t="s">
        <v>82</v>
      </c>
      <c r="B4" s="50" t="s">
        <v>18</v>
      </c>
      <c r="C4" s="50" t="s">
        <v>83</v>
      </c>
      <c r="D4" s="50" t="s">
        <v>19</v>
      </c>
      <c r="E4" s="50" t="s">
        <v>25</v>
      </c>
      <c r="F4" s="50" t="s">
        <v>100</v>
      </c>
      <c r="G4" s="50" t="s">
        <v>85</v>
      </c>
      <c r="H4" s="51">
        <v>0</v>
      </c>
      <c r="I4" s="50" t="str">
        <f t="shared" si="0"/>
        <v>2040431006</v>
      </c>
      <c r="J4" s="50" t="s">
        <v>101</v>
      </c>
      <c r="K4" s="50" t="s">
        <v>102</v>
      </c>
      <c r="L4" s="50" t="s">
        <v>88</v>
      </c>
      <c r="M4" s="50">
        <v>5.6000000000000001E-2</v>
      </c>
      <c r="N4" s="50" t="s">
        <v>89</v>
      </c>
      <c r="O4" s="50" t="s">
        <v>90</v>
      </c>
      <c r="P4" s="50" t="s">
        <v>91</v>
      </c>
      <c r="Q4" s="50" t="s">
        <v>92</v>
      </c>
      <c r="R4" s="50" t="s">
        <v>93</v>
      </c>
      <c r="S4" s="50" t="s">
        <v>94</v>
      </c>
      <c r="T4" s="50" t="s">
        <v>95</v>
      </c>
      <c r="U4" s="50" t="s">
        <v>96</v>
      </c>
      <c r="V4" s="54">
        <f>VLOOKUP($I4,'Bon de commande'!$E$27:$N$43,MATCH($E4,'Bon de commande'!$E$27:$N$27,0),FALSE)</f>
        <v>0</v>
      </c>
    </row>
    <row r="5" spans="1:22" ht="38.25">
      <c r="A5" s="50" t="s">
        <v>82</v>
      </c>
      <c r="B5" s="50" t="s">
        <v>18</v>
      </c>
      <c r="C5" s="50" t="s">
        <v>83</v>
      </c>
      <c r="D5" s="50" t="s">
        <v>19</v>
      </c>
      <c r="E5" s="50" t="s">
        <v>26</v>
      </c>
      <c r="F5" s="50" t="s">
        <v>103</v>
      </c>
      <c r="G5" s="50" t="s">
        <v>85</v>
      </c>
      <c r="H5" s="51">
        <v>0</v>
      </c>
      <c r="I5" s="50" t="str">
        <f t="shared" si="0"/>
        <v>2040431006</v>
      </c>
      <c r="J5" s="50" t="s">
        <v>104</v>
      </c>
      <c r="K5" s="50" t="s">
        <v>105</v>
      </c>
      <c r="L5" s="50" t="s">
        <v>88</v>
      </c>
      <c r="M5" s="50">
        <v>5.8000000000000003E-2</v>
      </c>
      <c r="N5" s="50" t="s">
        <v>89</v>
      </c>
      <c r="O5" s="50" t="s">
        <v>90</v>
      </c>
      <c r="P5" s="50" t="s">
        <v>91</v>
      </c>
      <c r="Q5" s="50" t="s">
        <v>92</v>
      </c>
      <c r="R5" s="50" t="s">
        <v>93</v>
      </c>
      <c r="S5" s="50" t="s">
        <v>94</v>
      </c>
      <c r="T5" s="50" t="s">
        <v>95</v>
      </c>
      <c r="U5" s="50" t="s">
        <v>96</v>
      </c>
      <c r="V5" s="54">
        <f>VLOOKUP($I5,'Bon de commande'!$E$27:$N$43,MATCH($E5,'Bon de commande'!$E$27:$N$27,0),FALSE)</f>
        <v>0</v>
      </c>
    </row>
    <row r="6" spans="1:22" ht="38.25">
      <c r="A6" s="50" t="s">
        <v>82</v>
      </c>
      <c r="B6" s="50" t="s">
        <v>18</v>
      </c>
      <c r="C6" s="50" t="s">
        <v>83</v>
      </c>
      <c r="D6" s="50" t="s">
        <v>19</v>
      </c>
      <c r="E6" s="50" t="s">
        <v>27</v>
      </c>
      <c r="F6" s="50" t="s">
        <v>106</v>
      </c>
      <c r="G6" s="50" t="s">
        <v>85</v>
      </c>
      <c r="H6" s="51">
        <v>0</v>
      </c>
      <c r="I6" s="50" t="str">
        <f t="shared" si="0"/>
        <v>2040431006</v>
      </c>
      <c r="J6" s="50" t="s">
        <v>107</v>
      </c>
      <c r="K6" s="50" t="s">
        <v>108</v>
      </c>
      <c r="L6" s="50" t="s">
        <v>88</v>
      </c>
      <c r="M6" s="50">
        <v>0.06</v>
      </c>
      <c r="N6" s="50" t="s">
        <v>89</v>
      </c>
      <c r="O6" s="50" t="s">
        <v>90</v>
      </c>
      <c r="P6" s="50" t="s">
        <v>91</v>
      </c>
      <c r="Q6" s="50" t="s">
        <v>92</v>
      </c>
      <c r="R6" s="50" t="s">
        <v>93</v>
      </c>
      <c r="S6" s="50" t="s">
        <v>94</v>
      </c>
      <c r="T6" s="50" t="s">
        <v>95</v>
      </c>
      <c r="U6" s="50" t="s">
        <v>96</v>
      </c>
      <c r="V6" s="54">
        <f>VLOOKUP($I6,'Bon de commande'!$E$27:$N$43,MATCH($E6,'Bon de commande'!$E$27:$N$27,0),FALSE)</f>
        <v>0</v>
      </c>
    </row>
    <row r="7" spans="1:22" ht="38.25">
      <c r="A7" s="50" t="s">
        <v>82</v>
      </c>
      <c r="B7" s="50" t="s">
        <v>18</v>
      </c>
      <c r="C7" s="50" t="s">
        <v>83</v>
      </c>
      <c r="D7" s="50" t="s">
        <v>19</v>
      </c>
      <c r="E7" s="50" t="s">
        <v>28</v>
      </c>
      <c r="F7" s="50" t="s">
        <v>109</v>
      </c>
      <c r="G7" s="50" t="s">
        <v>85</v>
      </c>
      <c r="H7" s="51">
        <v>0</v>
      </c>
      <c r="I7" s="50" t="str">
        <f t="shared" si="0"/>
        <v>2040431006</v>
      </c>
      <c r="J7" s="50" t="s">
        <v>110</v>
      </c>
      <c r="K7" s="50" t="s">
        <v>111</v>
      </c>
      <c r="L7" s="50" t="s">
        <v>88</v>
      </c>
      <c r="M7" s="50">
        <v>6.8000000000000005E-2</v>
      </c>
      <c r="N7" s="50" t="s">
        <v>89</v>
      </c>
      <c r="O7" s="50" t="s">
        <v>90</v>
      </c>
      <c r="P7" s="50" t="s">
        <v>91</v>
      </c>
      <c r="Q7" s="50" t="s">
        <v>92</v>
      </c>
      <c r="R7" s="50" t="s">
        <v>93</v>
      </c>
      <c r="S7" s="50" t="s">
        <v>94</v>
      </c>
      <c r="T7" s="50" t="s">
        <v>95</v>
      </c>
      <c r="U7" s="50" t="s">
        <v>96</v>
      </c>
      <c r="V7" s="54">
        <f>VLOOKUP($I7,'Bon de commande'!$E$27:$N$43,MATCH($E7,'Bon de commande'!$E$27:$N$27,0),FALSE)</f>
        <v>0</v>
      </c>
    </row>
    <row r="8" spans="1:22" ht="38.25">
      <c r="A8" s="50" t="s">
        <v>82</v>
      </c>
      <c r="B8" s="50" t="s">
        <v>18</v>
      </c>
      <c r="C8" s="50" t="s">
        <v>112</v>
      </c>
      <c r="D8" s="50" t="s">
        <v>42</v>
      </c>
      <c r="E8" s="50" t="s">
        <v>23</v>
      </c>
      <c r="F8" s="50" t="s">
        <v>113</v>
      </c>
      <c r="G8" s="50" t="s">
        <v>85</v>
      </c>
      <c r="H8" s="51">
        <v>0</v>
      </c>
      <c r="I8" s="50" t="str">
        <f t="shared" si="0"/>
        <v>2040432114</v>
      </c>
      <c r="J8" s="50" t="s">
        <v>114</v>
      </c>
      <c r="K8" s="50" t="s">
        <v>87</v>
      </c>
      <c r="L8" s="50" t="s">
        <v>88</v>
      </c>
      <c r="M8" s="50">
        <v>0.05</v>
      </c>
      <c r="N8" s="50" t="s">
        <v>89</v>
      </c>
      <c r="O8" s="50" t="s">
        <v>90</v>
      </c>
      <c r="P8" s="50" t="s">
        <v>91</v>
      </c>
      <c r="Q8" s="50" t="s">
        <v>92</v>
      </c>
      <c r="R8" s="50" t="s">
        <v>93</v>
      </c>
      <c r="S8" s="50" t="s">
        <v>94</v>
      </c>
      <c r="T8" s="50" t="s">
        <v>95</v>
      </c>
      <c r="U8" s="50" t="s">
        <v>96</v>
      </c>
      <c r="V8" s="54">
        <f>VLOOKUP($I8,'Bon de commande'!$E$27:$N$43,MATCH($E8,'Bon de commande'!$E$27:$N$27,0),FALSE)</f>
        <v>0</v>
      </c>
    </row>
    <row r="9" spans="1:22" ht="38.25">
      <c r="A9" s="50" t="s">
        <v>82</v>
      </c>
      <c r="B9" s="50" t="s">
        <v>18</v>
      </c>
      <c r="C9" s="50" t="s">
        <v>112</v>
      </c>
      <c r="D9" s="50" t="s">
        <v>42</v>
      </c>
      <c r="E9" s="50" t="s">
        <v>24</v>
      </c>
      <c r="F9" s="50" t="s">
        <v>115</v>
      </c>
      <c r="G9" s="50" t="s">
        <v>85</v>
      </c>
      <c r="H9" s="51">
        <v>0</v>
      </c>
      <c r="I9" s="50" t="str">
        <f t="shared" si="0"/>
        <v>2040432114</v>
      </c>
      <c r="J9" s="50" t="s">
        <v>116</v>
      </c>
      <c r="K9" s="50" t="s">
        <v>99</v>
      </c>
      <c r="L9" s="50" t="s">
        <v>88</v>
      </c>
      <c r="M9" s="50">
        <v>5.1999999999999998E-2</v>
      </c>
      <c r="N9" s="50" t="s">
        <v>89</v>
      </c>
      <c r="O9" s="50" t="s">
        <v>90</v>
      </c>
      <c r="P9" s="50" t="s">
        <v>91</v>
      </c>
      <c r="Q9" s="50" t="s">
        <v>92</v>
      </c>
      <c r="R9" s="50" t="s">
        <v>93</v>
      </c>
      <c r="S9" s="50" t="s">
        <v>94</v>
      </c>
      <c r="T9" s="50" t="s">
        <v>95</v>
      </c>
      <c r="U9" s="50" t="s">
        <v>96</v>
      </c>
      <c r="V9" s="54">
        <f>VLOOKUP($I9,'Bon de commande'!$E$27:$N$43,MATCH($E9,'Bon de commande'!$E$27:$N$27,0),FALSE)</f>
        <v>0</v>
      </c>
    </row>
    <row r="10" spans="1:22" ht="38.25">
      <c r="A10" s="50" t="s">
        <v>82</v>
      </c>
      <c r="B10" s="50" t="s">
        <v>18</v>
      </c>
      <c r="C10" s="50" t="s">
        <v>112</v>
      </c>
      <c r="D10" s="50" t="s">
        <v>42</v>
      </c>
      <c r="E10" s="50" t="s">
        <v>25</v>
      </c>
      <c r="F10" s="50" t="s">
        <v>117</v>
      </c>
      <c r="G10" s="50" t="s">
        <v>85</v>
      </c>
      <c r="H10" s="51">
        <v>0</v>
      </c>
      <c r="I10" s="50" t="str">
        <f t="shared" si="0"/>
        <v>2040432114</v>
      </c>
      <c r="J10" s="50" t="s">
        <v>118</v>
      </c>
      <c r="K10" s="50" t="s">
        <v>102</v>
      </c>
      <c r="L10" s="50" t="s">
        <v>88</v>
      </c>
      <c r="M10" s="50">
        <v>5.6000000000000001E-2</v>
      </c>
      <c r="N10" s="50" t="s">
        <v>89</v>
      </c>
      <c r="O10" s="50" t="s">
        <v>90</v>
      </c>
      <c r="P10" s="50" t="s">
        <v>91</v>
      </c>
      <c r="Q10" s="50" t="s">
        <v>92</v>
      </c>
      <c r="R10" s="50" t="s">
        <v>93</v>
      </c>
      <c r="S10" s="50" t="s">
        <v>94</v>
      </c>
      <c r="T10" s="50" t="s">
        <v>95</v>
      </c>
      <c r="U10" s="50" t="s">
        <v>96</v>
      </c>
      <c r="V10" s="54">
        <f>VLOOKUP($I10,'Bon de commande'!$E$27:$N$43,MATCH($E10,'Bon de commande'!$E$27:$N$27,0),FALSE)</f>
        <v>0</v>
      </c>
    </row>
    <row r="11" spans="1:22" ht="38.25">
      <c r="A11" s="50" t="s">
        <v>82</v>
      </c>
      <c r="B11" s="50" t="s">
        <v>18</v>
      </c>
      <c r="C11" s="50" t="s">
        <v>112</v>
      </c>
      <c r="D11" s="50" t="s">
        <v>42</v>
      </c>
      <c r="E11" s="50" t="s">
        <v>26</v>
      </c>
      <c r="F11" s="50" t="s">
        <v>119</v>
      </c>
      <c r="G11" s="50" t="s">
        <v>85</v>
      </c>
      <c r="H11" s="51">
        <v>0</v>
      </c>
      <c r="I11" s="50" t="str">
        <f t="shared" si="0"/>
        <v>2040432114</v>
      </c>
      <c r="J11" s="50" t="s">
        <v>120</v>
      </c>
      <c r="K11" s="50" t="s">
        <v>105</v>
      </c>
      <c r="L11" s="50" t="s">
        <v>88</v>
      </c>
      <c r="M11" s="50">
        <v>5.8000000000000003E-2</v>
      </c>
      <c r="N11" s="50" t="s">
        <v>89</v>
      </c>
      <c r="O11" s="50" t="s">
        <v>90</v>
      </c>
      <c r="P11" s="50" t="s">
        <v>91</v>
      </c>
      <c r="Q11" s="50" t="s">
        <v>92</v>
      </c>
      <c r="R11" s="50" t="s">
        <v>93</v>
      </c>
      <c r="S11" s="50" t="s">
        <v>94</v>
      </c>
      <c r="T11" s="50" t="s">
        <v>95</v>
      </c>
      <c r="U11" s="50" t="s">
        <v>96</v>
      </c>
      <c r="V11" s="54">
        <f>VLOOKUP($I11,'Bon de commande'!$E$27:$N$43,MATCH($E11,'Bon de commande'!$E$27:$N$27,0),FALSE)</f>
        <v>0</v>
      </c>
    </row>
    <row r="12" spans="1:22" ht="38.25">
      <c r="A12" s="50" t="s">
        <v>82</v>
      </c>
      <c r="B12" s="50" t="s">
        <v>18</v>
      </c>
      <c r="C12" s="50" t="s">
        <v>112</v>
      </c>
      <c r="D12" s="50" t="s">
        <v>42</v>
      </c>
      <c r="E12" s="50" t="s">
        <v>27</v>
      </c>
      <c r="F12" s="50" t="s">
        <v>121</v>
      </c>
      <c r="G12" s="50" t="s">
        <v>85</v>
      </c>
      <c r="H12" s="51">
        <v>0</v>
      </c>
      <c r="I12" s="50" t="str">
        <f t="shared" si="0"/>
        <v>2040432114</v>
      </c>
      <c r="J12" s="50" t="s">
        <v>122</v>
      </c>
      <c r="K12" s="50" t="s">
        <v>108</v>
      </c>
      <c r="L12" s="50" t="s">
        <v>88</v>
      </c>
      <c r="M12" s="50">
        <v>0.06</v>
      </c>
      <c r="N12" s="50" t="s">
        <v>89</v>
      </c>
      <c r="O12" s="50" t="s">
        <v>90</v>
      </c>
      <c r="P12" s="50" t="s">
        <v>91</v>
      </c>
      <c r="Q12" s="50" t="s">
        <v>92</v>
      </c>
      <c r="R12" s="50" t="s">
        <v>93</v>
      </c>
      <c r="S12" s="50" t="s">
        <v>94</v>
      </c>
      <c r="T12" s="50" t="s">
        <v>95</v>
      </c>
      <c r="U12" s="50" t="s">
        <v>96</v>
      </c>
      <c r="V12" s="54">
        <f>VLOOKUP($I12,'Bon de commande'!$E$27:$N$43,MATCH($E12,'Bon de commande'!$E$27:$N$27,0),FALSE)</f>
        <v>0</v>
      </c>
    </row>
    <row r="13" spans="1:22" ht="38.25">
      <c r="A13" s="50" t="s">
        <v>82</v>
      </c>
      <c r="B13" s="50" t="s">
        <v>18</v>
      </c>
      <c r="C13" s="50" t="s">
        <v>112</v>
      </c>
      <c r="D13" s="50" t="s">
        <v>42</v>
      </c>
      <c r="E13" s="50" t="s">
        <v>28</v>
      </c>
      <c r="F13" s="50" t="s">
        <v>123</v>
      </c>
      <c r="G13" s="50" t="s">
        <v>85</v>
      </c>
      <c r="H13" s="51">
        <v>0</v>
      </c>
      <c r="I13" s="50" t="str">
        <f t="shared" si="0"/>
        <v>2040432114</v>
      </c>
      <c r="J13" s="50" t="s">
        <v>124</v>
      </c>
      <c r="K13" s="50" t="s">
        <v>111</v>
      </c>
      <c r="L13" s="50" t="s">
        <v>88</v>
      </c>
      <c r="M13" s="50">
        <v>6.8000000000000005E-2</v>
      </c>
      <c r="N13" s="50" t="s">
        <v>89</v>
      </c>
      <c r="O13" s="50" t="s">
        <v>90</v>
      </c>
      <c r="P13" s="50" t="s">
        <v>91</v>
      </c>
      <c r="Q13" s="50" t="s">
        <v>92</v>
      </c>
      <c r="R13" s="50" t="s">
        <v>93</v>
      </c>
      <c r="S13" s="50" t="s">
        <v>94</v>
      </c>
      <c r="T13" s="50" t="s">
        <v>95</v>
      </c>
      <c r="U13" s="50" t="s">
        <v>96</v>
      </c>
      <c r="V13" s="54">
        <f>VLOOKUP($I13,'Bon de commande'!$E$27:$N$43,MATCH($E13,'Bon de commande'!$E$27:$N$27,0),FALSE)</f>
        <v>0</v>
      </c>
    </row>
    <row r="14" spans="1:22" ht="38.25">
      <c r="A14" s="50" t="s">
        <v>82</v>
      </c>
      <c r="B14" s="50" t="s">
        <v>18</v>
      </c>
      <c r="C14" s="50" t="s">
        <v>125</v>
      </c>
      <c r="D14" s="50" t="s">
        <v>43</v>
      </c>
      <c r="E14" s="50" t="s">
        <v>23</v>
      </c>
      <c r="F14" s="50" t="s">
        <v>126</v>
      </c>
      <c r="G14" s="50" t="s">
        <v>85</v>
      </c>
      <c r="H14" s="51">
        <v>0</v>
      </c>
      <c r="I14" s="50" t="str">
        <f t="shared" si="0"/>
        <v>2040432842</v>
      </c>
      <c r="J14" s="50" t="s">
        <v>127</v>
      </c>
      <c r="K14" s="50" t="s">
        <v>87</v>
      </c>
      <c r="L14" s="50" t="s">
        <v>88</v>
      </c>
      <c r="M14" s="50">
        <v>0.05</v>
      </c>
      <c r="N14" s="50" t="s">
        <v>89</v>
      </c>
      <c r="O14" s="50" t="s">
        <v>90</v>
      </c>
      <c r="P14" s="50" t="s">
        <v>91</v>
      </c>
      <c r="Q14" s="50" t="s">
        <v>92</v>
      </c>
      <c r="R14" s="50" t="s">
        <v>93</v>
      </c>
      <c r="S14" s="50" t="s">
        <v>94</v>
      </c>
      <c r="T14" s="50" t="s">
        <v>95</v>
      </c>
      <c r="U14" s="50" t="s">
        <v>96</v>
      </c>
      <c r="V14" s="54">
        <f>VLOOKUP($I14,'Bon de commande'!$E$27:$N$43,MATCH($E14,'Bon de commande'!$E$27:$N$27,0),FALSE)</f>
        <v>0</v>
      </c>
    </row>
    <row r="15" spans="1:22" ht="38.25">
      <c r="A15" s="50" t="s">
        <v>82</v>
      </c>
      <c r="B15" s="50" t="s">
        <v>18</v>
      </c>
      <c r="C15" s="50" t="s">
        <v>125</v>
      </c>
      <c r="D15" s="50" t="s">
        <v>43</v>
      </c>
      <c r="E15" s="50" t="s">
        <v>24</v>
      </c>
      <c r="F15" s="50" t="s">
        <v>128</v>
      </c>
      <c r="G15" s="50" t="s">
        <v>85</v>
      </c>
      <c r="H15" s="51">
        <v>0</v>
      </c>
      <c r="I15" s="50" t="str">
        <f t="shared" si="0"/>
        <v>2040432842</v>
      </c>
      <c r="J15" s="50" t="s">
        <v>129</v>
      </c>
      <c r="K15" s="50" t="s">
        <v>99</v>
      </c>
      <c r="L15" s="50" t="s">
        <v>88</v>
      </c>
      <c r="M15" s="50">
        <v>5.1999999999999998E-2</v>
      </c>
      <c r="N15" s="50" t="s">
        <v>89</v>
      </c>
      <c r="O15" s="50" t="s">
        <v>90</v>
      </c>
      <c r="P15" s="50" t="s">
        <v>91</v>
      </c>
      <c r="Q15" s="50" t="s">
        <v>92</v>
      </c>
      <c r="R15" s="50" t="s">
        <v>93</v>
      </c>
      <c r="S15" s="50" t="s">
        <v>94</v>
      </c>
      <c r="T15" s="50" t="s">
        <v>95</v>
      </c>
      <c r="U15" s="50" t="s">
        <v>96</v>
      </c>
      <c r="V15" s="54">
        <f>VLOOKUP($I15,'Bon de commande'!$E$27:$N$43,MATCH($E15,'Bon de commande'!$E$27:$N$27,0),FALSE)</f>
        <v>0</v>
      </c>
    </row>
    <row r="16" spans="1:22" ht="38.25">
      <c r="A16" s="50" t="s">
        <v>82</v>
      </c>
      <c r="B16" s="50" t="s">
        <v>18</v>
      </c>
      <c r="C16" s="50" t="s">
        <v>125</v>
      </c>
      <c r="D16" s="50" t="s">
        <v>43</v>
      </c>
      <c r="E16" s="50" t="s">
        <v>25</v>
      </c>
      <c r="F16" s="50" t="s">
        <v>130</v>
      </c>
      <c r="G16" s="50" t="s">
        <v>85</v>
      </c>
      <c r="H16" s="51">
        <v>0</v>
      </c>
      <c r="I16" s="50" t="str">
        <f t="shared" si="0"/>
        <v>2040432842</v>
      </c>
      <c r="J16" s="50" t="s">
        <v>131</v>
      </c>
      <c r="K16" s="50" t="s">
        <v>102</v>
      </c>
      <c r="L16" s="50" t="s">
        <v>88</v>
      </c>
      <c r="M16" s="50">
        <v>5.6000000000000001E-2</v>
      </c>
      <c r="N16" s="50" t="s">
        <v>89</v>
      </c>
      <c r="O16" s="50" t="s">
        <v>90</v>
      </c>
      <c r="P16" s="50" t="s">
        <v>91</v>
      </c>
      <c r="Q16" s="50" t="s">
        <v>92</v>
      </c>
      <c r="R16" s="50" t="s">
        <v>93</v>
      </c>
      <c r="S16" s="50" t="s">
        <v>94</v>
      </c>
      <c r="T16" s="50" t="s">
        <v>95</v>
      </c>
      <c r="U16" s="50" t="s">
        <v>96</v>
      </c>
      <c r="V16" s="54">
        <f>VLOOKUP($I16,'Bon de commande'!$E$27:$N$43,MATCH($E16,'Bon de commande'!$E$27:$N$27,0),FALSE)</f>
        <v>0</v>
      </c>
    </row>
    <row r="17" spans="1:22" ht="38.25">
      <c r="A17" s="50" t="s">
        <v>82</v>
      </c>
      <c r="B17" s="50" t="s">
        <v>18</v>
      </c>
      <c r="C17" s="50" t="s">
        <v>125</v>
      </c>
      <c r="D17" s="50" t="s">
        <v>43</v>
      </c>
      <c r="E17" s="50" t="s">
        <v>26</v>
      </c>
      <c r="F17" s="50" t="s">
        <v>132</v>
      </c>
      <c r="G17" s="50" t="s">
        <v>85</v>
      </c>
      <c r="H17" s="51">
        <v>0</v>
      </c>
      <c r="I17" s="50" t="str">
        <f t="shared" si="0"/>
        <v>2040432842</v>
      </c>
      <c r="J17" s="50" t="s">
        <v>133</v>
      </c>
      <c r="K17" s="50" t="s">
        <v>105</v>
      </c>
      <c r="L17" s="50" t="s">
        <v>88</v>
      </c>
      <c r="M17" s="50">
        <v>5.8000000000000003E-2</v>
      </c>
      <c r="N17" s="50" t="s">
        <v>89</v>
      </c>
      <c r="O17" s="50" t="s">
        <v>90</v>
      </c>
      <c r="P17" s="50" t="s">
        <v>91</v>
      </c>
      <c r="Q17" s="50" t="s">
        <v>92</v>
      </c>
      <c r="R17" s="50" t="s">
        <v>93</v>
      </c>
      <c r="S17" s="50" t="s">
        <v>94</v>
      </c>
      <c r="T17" s="50" t="s">
        <v>95</v>
      </c>
      <c r="U17" s="50" t="s">
        <v>96</v>
      </c>
      <c r="V17" s="54">
        <f>VLOOKUP($I17,'Bon de commande'!$E$27:$N$43,MATCH($E17,'Bon de commande'!$E$27:$N$27,0),FALSE)</f>
        <v>0</v>
      </c>
    </row>
    <row r="18" spans="1:22" ht="38.25">
      <c r="A18" s="50" t="s">
        <v>82</v>
      </c>
      <c r="B18" s="50" t="s">
        <v>18</v>
      </c>
      <c r="C18" s="50" t="s">
        <v>125</v>
      </c>
      <c r="D18" s="50" t="s">
        <v>43</v>
      </c>
      <c r="E18" s="50" t="s">
        <v>27</v>
      </c>
      <c r="F18" s="50" t="s">
        <v>134</v>
      </c>
      <c r="G18" s="50" t="s">
        <v>85</v>
      </c>
      <c r="H18" s="51">
        <v>0</v>
      </c>
      <c r="I18" s="50" t="str">
        <f t="shared" si="0"/>
        <v>2040432842</v>
      </c>
      <c r="J18" s="50" t="s">
        <v>135</v>
      </c>
      <c r="K18" s="50" t="s">
        <v>108</v>
      </c>
      <c r="L18" s="50" t="s">
        <v>88</v>
      </c>
      <c r="M18" s="50">
        <v>0.06</v>
      </c>
      <c r="N18" s="50" t="s">
        <v>89</v>
      </c>
      <c r="O18" s="50" t="s">
        <v>90</v>
      </c>
      <c r="P18" s="50" t="s">
        <v>91</v>
      </c>
      <c r="Q18" s="50" t="s">
        <v>92</v>
      </c>
      <c r="R18" s="50" t="s">
        <v>93</v>
      </c>
      <c r="S18" s="50" t="s">
        <v>94</v>
      </c>
      <c r="T18" s="50" t="s">
        <v>95</v>
      </c>
      <c r="U18" s="50" t="s">
        <v>96</v>
      </c>
      <c r="V18" s="54">
        <f>VLOOKUP($I18,'Bon de commande'!$E$27:$N$43,MATCH($E18,'Bon de commande'!$E$27:$N$27,0),FALSE)</f>
        <v>0</v>
      </c>
    </row>
    <row r="19" spans="1:22" ht="38.25">
      <c r="A19" s="50" t="s">
        <v>82</v>
      </c>
      <c r="B19" s="50" t="s">
        <v>18</v>
      </c>
      <c r="C19" s="50" t="s">
        <v>125</v>
      </c>
      <c r="D19" s="50" t="s">
        <v>43</v>
      </c>
      <c r="E19" s="50" t="s">
        <v>28</v>
      </c>
      <c r="F19" s="50" t="s">
        <v>136</v>
      </c>
      <c r="G19" s="50" t="s">
        <v>85</v>
      </c>
      <c r="H19" s="51">
        <v>0</v>
      </c>
      <c r="I19" s="50" t="str">
        <f t="shared" si="0"/>
        <v>2040432842</v>
      </c>
      <c r="J19" s="50" t="s">
        <v>137</v>
      </c>
      <c r="K19" s="50" t="s">
        <v>111</v>
      </c>
      <c r="L19" s="50" t="s">
        <v>88</v>
      </c>
      <c r="M19" s="50">
        <v>6.8000000000000005E-2</v>
      </c>
      <c r="N19" s="50" t="s">
        <v>89</v>
      </c>
      <c r="O19" s="50" t="s">
        <v>90</v>
      </c>
      <c r="P19" s="50" t="s">
        <v>91</v>
      </c>
      <c r="Q19" s="50" t="s">
        <v>92</v>
      </c>
      <c r="R19" s="50" t="s">
        <v>93</v>
      </c>
      <c r="S19" s="50" t="s">
        <v>94</v>
      </c>
      <c r="T19" s="50" t="s">
        <v>95</v>
      </c>
      <c r="U19" s="50" t="s">
        <v>96</v>
      </c>
      <c r="V19" s="54">
        <f>VLOOKUP($I19,'Bon de commande'!$E$27:$N$43,MATCH($E19,'Bon de commande'!$E$27:$N$27,0),FALSE)</f>
        <v>0</v>
      </c>
    </row>
    <row r="20" spans="1:22" ht="25.5">
      <c r="A20" s="50" t="s">
        <v>38</v>
      </c>
      <c r="B20" s="50" t="s">
        <v>138</v>
      </c>
      <c r="C20" s="50" t="s">
        <v>139</v>
      </c>
      <c r="D20" s="50" t="s">
        <v>11</v>
      </c>
      <c r="E20" s="50" t="s">
        <v>3</v>
      </c>
      <c r="F20" s="50" t="s">
        <v>140</v>
      </c>
      <c r="G20" s="50" t="s">
        <v>141</v>
      </c>
      <c r="H20" s="51">
        <v>0</v>
      </c>
      <c r="I20" s="50" t="str">
        <f t="shared" si="0"/>
        <v>2114752001</v>
      </c>
      <c r="J20" s="50" t="s">
        <v>142</v>
      </c>
      <c r="K20" s="50" t="s">
        <v>3</v>
      </c>
      <c r="L20" s="50" t="s">
        <v>143</v>
      </c>
      <c r="M20" s="50">
        <v>0.34</v>
      </c>
      <c r="N20" s="50" t="s">
        <v>144</v>
      </c>
      <c r="O20" s="50" t="s">
        <v>145</v>
      </c>
      <c r="P20" s="50" t="s">
        <v>146</v>
      </c>
      <c r="Q20" s="50" t="s">
        <v>92</v>
      </c>
      <c r="R20" s="50" t="s">
        <v>93</v>
      </c>
      <c r="S20" s="50" t="s">
        <v>147</v>
      </c>
      <c r="T20" s="50" t="s">
        <v>95</v>
      </c>
      <c r="U20" s="50" t="s">
        <v>148</v>
      </c>
      <c r="V20" s="54">
        <f>VLOOKUP($I20,'Bon de commande'!$E$31:$N$43,MATCH($E20,'Bon de commande'!$E$31:$N$31,0),FALSE)</f>
        <v>0</v>
      </c>
    </row>
    <row r="21" spans="1:22" ht="25.5">
      <c r="A21" s="50" t="s">
        <v>38</v>
      </c>
      <c r="B21" s="50" t="s">
        <v>138</v>
      </c>
      <c r="C21" s="50" t="s">
        <v>139</v>
      </c>
      <c r="D21" s="50" t="s">
        <v>11</v>
      </c>
      <c r="E21" s="50" t="s">
        <v>4</v>
      </c>
      <c r="F21" s="50" t="s">
        <v>149</v>
      </c>
      <c r="G21" s="50" t="s">
        <v>141</v>
      </c>
      <c r="H21" s="51">
        <v>0</v>
      </c>
      <c r="I21" s="50" t="str">
        <f t="shared" si="0"/>
        <v>2114752001</v>
      </c>
      <c r="J21" s="50" t="s">
        <v>150</v>
      </c>
      <c r="K21" s="50" t="s">
        <v>4</v>
      </c>
      <c r="L21" s="50" t="s">
        <v>143</v>
      </c>
      <c r="M21" s="50">
        <v>0.372</v>
      </c>
      <c r="N21" s="50" t="s">
        <v>144</v>
      </c>
      <c r="O21" s="50" t="s">
        <v>145</v>
      </c>
      <c r="P21" s="50" t="s">
        <v>146</v>
      </c>
      <c r="Q21" s="50" t="s">
        <v>92</v>
      </c>
      <c r="R21" s="50" t="s">
        <v>93</v>
      </c>
      <c r="S21" s="50" t="s">
        <v>147</v>
      </c>
      <c r="T21" s="50" t="s">
        <v>95</v>
      </c>
      <c r="U21" s="50" t="s">
        <v>148</v>
      </c>
      <c r="V21" s="54">
        <f>VLOOKUP($I21,'Bon de commande'!$E$31:$N$43,MATCH($E21,'Bon de commande'!$E$31:$N$31,0),FALSE)</f>
        <v>0</v>
      </c>
    </row>
    <row r="22" spans="1:22" ht="25.5">
      <c r="A22" s="50" t="s">
        <v>38</v>
      </c>
      <c r="B22" s="50" t="s">
        <v>138</v>
      </c>
      <c r="C22" s="50" t="s">
        <v>139</v>
      </c>
      <c r="D22" s="50" t="s">
        <v>11</v>
      </c>
      <c r="E22" s="50" t="s">
        <v>5</v>
      </c>
      <c r="F22" s="50" t="s">
        <v>151</v>
      </c>
      <c r="G22" s="50" t="s">
        <v>141</v>
      </c>
      <c r="H22" s="51">
        <v>0</v>
      </c>
      <c r="I22" s="50" t="str">
        <f t="shared" si="0"/>
        <v>2114752001</v>
      </c>
      <c r="J22" s="50" t="s">
        <v>152</v>
      </c>
      <c r="K22" s="50" t="s">
        <v>5</v>
      </c>
      <c r="L22" s="50" t="s">
        <v>143</v>
      </c>
      <c r="M22" s="50">
        <v>0.39800000000000002</v>
      </c>
      <c r="N22" s="50" t="s">
        <v>144</v>
      </c>
      <c r="O22" s="50" t="s">
        <v>145</v>
      </c>
      <c r="P22" s="50" t="s">
        <v>146</v>
      </c>
      <c r="Q22" s="50" t="s">
        <v>92</v>
      </c>
      <c r="R22" s="50" t="s">
        <v>93</v>
      </c>
      <c r="S22" s="50" t="s">
        <v>147</v>
      </c>
      <c r="T22" s="50" t="s">
        <v>95</v>
      </c>
      <c r="U22" s="50" t="s">
        <v>148</v>
      </c>
      <c r="V22" s="54">
        <f>VLOOKUP($I22,'Bon de commande'!$E$31:$N$43,MATCH($E22,'Bon de commande'!$E$31:$N$31,0),FALSE)</f>
        <v>0</v>
      </c>
    </row>
    <row r="23" spans="1:22" ht="25.5">
      <c r="A23" s="50" t="s">
        <v>38</v>
      </c>
      <c r="B23" s="50" t="s">
        <v>138</v>
      </c>
      <c r="C23" s="50" t="s">
        <v>139</v>
      </c>
      <c r="D23" s="50" t="s">
        <v>11</v>
      </c>
      <c r="E23" s="50" t="s">
        <v>6</v>
      </c>
      <c r="F23" s="50" t="s">
        <v>153</v>
      </c>
      <c r="G23" s="50" t="s">
        <v>141</v>
      </c>
      <c r="H23" s="51">
        <v>0</v>
      </c>
      <c r="I23" s="50" t="str">
        <f t="shared" si="0"/>
        <v>2114752001</v>
      </c>
      <c r="J23" s="50" t="s">
        <v>154</v>
      </c>
      <c r="K23" s="50" t="s">
        <v>6</v>
      </c>
      <c r="L23" s="50" t="s">
        <v>143</v>
      </c>
      <c r="M23" s="50">
        <v>0.44400000000000001</v>
      </c>
      <c r="N23" s="50" t="s">
        <v>144</v>
      </c>
      <c r="O23" s="50" t="s">
        <v>145</v>
      </c>
      <c r="P23" s="50" t="s">
        <v>146</v>
      </c>
      <c r="Q23" s="50" t="s">
        <v>92</v>
      </c>
      <c r="R23" s="50" t="s">
        <v>93</v>
      </c>
      <c r="S23" s="50" t="s">
        <v>147</v>
      </c>
      <c r="T23" s="50" t="s">
        <v>95</v>
      </c>
      <c r="U23" s="50" t="s">
        <v>148</v>
      </c>
      <c r="V23" s="54">
        <f>VLOOKUP($I23,'Bon de commande'!$E$31:$N$43,MATCH($E23,'Bon de commande'!$E$31:$N$31,0),FALSE)</f>
        <v>0</v>
      </c>
    </row>
    <row r="24" spans="1:22" ht="25.5">
      <c r="A24" s="50" t="s">
        <v>38</v>
      </c>
      <c r="B24" s="50" t="s">
        <v>138</v>
      </c>
      <c r="C24" s="50" t="s">
        <v>139</v>
      </c>
      <c r="D24" s="50" t="s">
        <v>11</v>
      </c>
      <c r="E24" s="50" t="s">
        <v>20</v>
      </c>
      <c r="F24" s="50" t="s">
        <v>155</v>
      </c>
      <c r="G24" s="50" t="s">
        <v>141</v>
      </c>
      <c r="H24" s="51">
        <v>0</v>
      </c>
      <c r="I24" s="50" t="str">
        <f t="shared" si="0"/>
        <v>2114752001</v>
      </c>
      <c r="J24" s="50" t="s">
        <v>156</v>
      </c>
      <c r="K24" s="50" t="s">
        <v>20</v>
      </c>
      <c r="L24" s="50" t="s">
        <v>143</v>
      </c>
      <c r="M24" s="50">
        <v>0.45800000000000002</v>
      </c>
      <c r="N24" s="50" t="s">
        <v>144</v>
      </c>
      <c r="O24" s="50" t="s">
        <v>145</v>
      </c>
      <c r="P24" s="50" t="s">
        <v>146</v>
      </c>
      <c r="Q24" s="50" t="s">
        <v>92</v>
      </c>
      <c r="R24" s="50" t="s">
        <v>93</v>
      </c>
      <c r="S24" s="50" t="s">
        <v>147</v>
      </c>
      <c r="T24" s="50" t="s">
        <v>95</v>
      </c>
      <c r="U24" s="50" t="s">
        <v>148</v>
      </c>
      <c r="V24" s="54">
        <f>VLOOKUP($I24,'Bon de commande'!$E$31:$N$43,MATCH($E24,'Bon de commande'!$E$31:$N$31,0),FALSE)</f>
        <v>0</v>
      </c>
    </row>
    <row r="25" spans="1:22" ht="25.5">
      <c r="A25" s="50" t="s">
        <v>38</v>
      </c>
      <c r="B25" s="50" t="s">
        <v>138</v>
      </c>
      <c r="C25" s="50" t="s">
        <v>139</v>
      </c>
      <c r="D25" s="50" t="s">
        <v>11</v>
      </c>
      <c r="E25" s="50" t="s">
        <v>21</v>
      </c>
      <c r="F25" s="50" t="s">
        <v>157</v>
      </c>
      <c r="G25" s="50" t="s">
        <v>141</v>
      </c>
      <c r="H25" s="51">
        <v>0</v>
      </c>
      <c r="I25" s="50" t="str">
        <f t="shared" si="0"/>
        <v>2114752001</v>
      </c>
      <c r="J25" s="50" t="s">
        <v>158</v>
      </c>
      <c r="K25" s="50" t="s">
        <v>21</v>
      </c>
      <c r="L25" s="50" t="s">
        <v>143</v>
      </c>
      <c r="M25" s="50">
        <v>0.46</v>
      </c>
      <c r="N25" s="50" t="s">
        <v>144</v>
      </c>
      <c r="O25" s="50" t="s">
        <v>145</v>
      </c>
      <c r="P25" s="50" t="s">
        <v>146</v>
      </c>
      <c r="Q25" s="50" t="s">
        <v>92</v>
      </c>
      <c r="R25" s="50" t="s">
        <v>93</v>
      </c>
      <c r="S25" s="50" t="s">
        <v>147</v>
      </c>
      <c r="T25" s="50" t="s">
        <v>95</v>
      </c>
      <c r="U25" s="50" t="s">
        <v>148</v>
      </c>
      <c r="V25" s="54">
        <f>VLOOKUP($I25,'Bon de commande'!$E$31:$N$43,MATCH($E25,'Bon de commande'!$E$31:$N$31,0),FALSE)</f>
        <v>0</v>
      </c>
    </row>
    <row r="26" spans="1:22" ht="25.5">
      <c r="A26" s="50" t="s">
        <v>38</v>
      </c>
      <c r="B26" s="50" t="s">
        <v>138</v>
      </c>
      <c r="C26" s="50" t="s">
        <v>139</v>
      </c>
      <c r="D26" s="50" t="s">
        <v>11</v>
      </c>
      <c r="E26" s="50" t="s">
        <v>22</v>
      </c>
      <c r="F26" s="50" t="s">
        <v>159</v>
      </c>
      <c r="G26" s="50" t="s">
        <v>141</v>
      </c>
      <c r="H26" s="51">
        <v>0</v>
      </c>
      <c r="I26" s="50" t="str">
        <f t="shared" si="0"/>
        <v>2114752001</v>
      </c>
      <c r="J26" s="50" t="s">
        <v>160</v>
      </c>
      <c r="K26" s="50" t="s">
        <v>22</v>
      </c>
      <c r="L26" s="50" t="s">
        <v>143</v>
      </c>
      <c r="M26" s="50">
        <v>0.502</v>
      </c>
      <c r="N26" s="50" t="s">
        <v>144</v>
      </c>
      <c r="O26" s="50" t="s">
        <v>145</v>
      </c>
      <c r="P26" s="50" t="s">
        <v>146</v>
      </c>
      <c r="Q26" s="50" t="s">
        <v>92</v>
      </c>
      <c r="R26" s="50" t="s">
        <v>93</v>
      </c>
      <c r="S26" s="50" t="s">
        <v>147</v>
      </c>
      <c r="T26" s="50" t="s">
        <v>95</v>
      </c>
      <c r="U26" s="50" t="s">
        <v>148</v>
      </c>
      <c r="V26" s="54">
        <f>VLOOKUP($I26,'Bon de commande'!$E$31:$N$43,MATCH($E26,'Bon de commande'!$E$31:$N$31,0),FALSE)</f>
        <v>0</v>
      </c>
    </row>
    <row r="27" spans="1:22" ht="25.5">
      <c r="A27" s="50" t="s">
        <v>161</v>
      </c>
      <c r="B27" s="50" t="s">
        <v>36</v>
      </c>
      <c r="C27" s="50" t="s">
        <v>139</v>
      </c>
      <c r="D27" s="50" t="s">
        <v>11</v>
      </c>
      <c r="E27" s="50" t="s">
        <v>3</v>
      </c>
      <c r="F27" s="50" t="s">
        <v>162</v>
      </c>
      <c r="G27" s="50" t="s">
        <v>163</v>
      </c>
      <c r="H27" s="51">
        <v>0</v>
      </c>
      <c r="I27" s="50" t="str">
        <f t="shared" si="0"/>
        <v>2114792001</v>
      </c>
      <c r="J27" s="50" t="s">
        <v>142</v>
      </c>
      <c r="K27" s="50" t="s">
        <v>3</v>
      </c>
      <c r="L27" s="50" t="s">
        <v>164</v>
      </c>
      <c r="M27" s="50">
        <v>0.34599999999999997</v>
      </c>
      <c r="N27" s="50" t="s">
        <v>165</v>
      </c>
      <c r="O27" s="50" t="s">
        <v>145</v>
      </c>
      <c r="P27" s="50" t="s">
        <v>166</v>
      </c>
      <c r="Q27" s="50" t="s">
        <v>92</v>
      </c>
      <c r="R27" s="50" t="s">
        <v>93</v>
      </c>
      <c r="S27" s="50" t="s">
        <v>147</v>
      </c>
      <c r="T27" s="50" t="s">
        <v>95</v>
      </c>
      <c r="U27" s="50" t="s">
        <v>167</v>
      </c>
      <c r="V27" s="54">
        <f>VLOOKUP($I27,'Bon de commande'!$E$37:$N$43,MATCH($E27,'Bon de commande'!$E$37:$N$37,0),FALSE)</f>
        <v>0</v>
      </c>
    </row>
    <row r="28" spans="1:22" ht="25.5">
      <c r="A28" s="50" t="s">
        <v>161</v>
      </c>
      <c r="B28" s="50" t="s">
        <v>36</v>
      </c>
      <c r="C28" s="50" t="s">
        <v>139</v>
      </c>
      <c r="D28" s="50" t="s">
        <v>11</v>
      </c>
      <c r="E28" s="50" t="s">
        <v>4</v>
      </c>
      <c r="F28" s="50" t="s">
        <v>168</v>
      </c>
      <c r="G28" s="50" t="s">
        <v>163</v>
      </c>
      <c r="H28" s="51">
        <v>0</v>
      </c>
      <c r="I28" s="50" t="str">
        <f t="shared" si="0"/>
        <v>2114792001</v>
      </c>
      <c r="J28" s="50" t="s">
        <v>150</v>
      </c>
      <c r="K28" s="50" t="s">
        <v>4</v>
      </c>
      <c r="L28" s="50" t="s">
        <v>164</v>
      </c>
      <c r="M28" s="50">
        <v>0.374</v>
      </c>
      <c r="N28" s="50" t="s">
        <v>165</v>
      </c>
      <c r="O28" s="50" t="s">
        <v>145</v>
      </c>
      <c r="P28" s="50" t="s">
        <v>166</v>
      </c>
      <c r="Q28" s="50" t="s">
        <v>92</v>
      </c>
      <c r="R28" s="50" t="s">
        <v>93</v>
      </c>
      <c r="S28" s="50" t="s">
        <v>147</v>
      </c>
      <c r="T28" s="50" t="s">
        <v>95</v>
      </c>
      <c r="U28" s="50" t="s">
        <v>167</v>
      </c>
      <c r="V28" s="54">
        <f>VLOOKUP($I28,'Bon de commande'!$E$37:$N$43,MATCH($E28,'Bon de commande'!$E$37:$N$37,0),FALSE)</f>
        <v>0</v>
      </c>
    </row>
    <row r="29" spans="1:22" ht="25.5">
      <c r="A29" s="50" t="s">
        <v>161</v>
      </c>
      <c r="B29" s="50" t="s">
        <v>36</v>
      </c>
      <c r="C29" s="50" t="s">
        <v>139</v>
      </c>
      <c r="D29" s="50" t="s">
        <v>11</v>
      </c>
      <c r="E29" s="50" t="s">
        <v>5</v>
      </c>
      <c r="F29" s="50" t="s">
        <v>169</v>
      </c>
      <c r="G29" s="50" t="s">
        <v>163</v>
      </c>
      <c r="H29" s="51">
        <v>0</v>
      </c>
      <c r="I29" s="50" t="str">
        <f t="shared" si="0"/>
        <v>2114792001</v>
      </c>
      <c r="J29" s="50" t="s">
        <v>152</v>
      </c>
      <c r="K29" s="50" t="s">
        <v>5</v>
      </c>
      <c r="L29" s="50" t="s">
        <v>164</v>
      </c>
      <c r="M29" s="50">
        <v>0.372</v>
      </c>
      <c r="N29" s="50" t="s">
        <v>165</v>
      </c>
      <c r="O29" s="50" t="s">
        <v>145</v>
      </c>
      <c r="P29" s="50" t="s">
        <v>166</v>
      </c>
      <c r="Q29" s="50" t="s">
        <v>92</v>
      </c>
      <c r="R29" s="50" t="s">
        <v>93</v>
      </c>
      <c r="S29" s="50" t="s">
        <v>147</v>
      </c>
      <c r="T29" s="50" t="s">
        <v>95</v>
      </c>
      <c r="U29" s="50" t="s">
        <v>167</v>
      </c>
      <c r="V29" s="54">
        <f>VLOOKUP($I29,'Bon de commande'!$E$37:$N$43,MATCH($E29,'Bon de commande'!$E$37:$N$37,0),FALSE)</f>
        <v>0</v>
      </c>
    </row>
    <row r="30" spans="1:22" ht="25.5">
      <c r="A30" s="50" t="s">
        <v>161</v>
      </c>
      <c r="B30" s="50" t="s">
        <v>36</v>
      </c>
      <c r="C30" s="50" t="s">
        <v>139</v>
      </c>
      <c r="D30" s="50" t="s">
        <v>11</v>
      </c>
      <c r="E30" s="50" t="s">
        <v>6</v>
      </c>
      <c r="F30" s="50" t="s">
        <v>170</v>
      </c>
      <c r="G30" s="50" t="s">
        <v>163</v>
      </c>
      <c r="H30" s="51">
        <v>0</v>
      </c>
      <c r="I30" s="50" t="str">
        <f t="shared" si="0"/>
        <v>2114792001</v>
      </c>
      <c r="J30" s="50" t="s">
        <v>154</v>
      </c>
      <c r="K30" s="50" t="s">
        <v>6</v>
      </c>
      <c r="L30" s="50" t="s">
        <v>164</v>
      </c>
      <c r="M30" s="50">
        <v>0.39800000000000002</v>
      </c>
      <c r="N30" s="50" t="s">
        <v>165</v>
      </c>
      <c r="O30" s="50" t="s">
        <v>145</v>
      </c>
      <c r="P30" s="50" t="s">
        <v>166</v>
      </c>
      <c r="Q30" s="50" t="s">
        <v>92</v>
      </c>
      <c r="R30" s="50" t="s">
        <v>93</v>
      </c>
      <c r="S30" s="50" t="s">
        <v>147</v>
      </c>
      <c r="T30" s="50" t="s">
        <v>95</v>
      </c>
      <c r="U30" s="50" t="s">
        <v>167</v>
      </c>
      <c r="V30" s="54">
        <f>VLOOKUP($I30,'Bon de commande'!$E$37:$N$43,MATCH($E30,'Bon de commande'!$E$37:$N$37,0),FALSE)</f>
        <v>0</v>
      </c>
    </row>
    <row r="31" spans="1:22" ht="25.5">
      <c r="A31" s="50" t="s">
        <v>161</v>
      </c>
      <c r="B31" s="50" t="s">
        <v>36</v>
      </c>
      <c r="C31" s="50" t="s">
        <v>139</v>
      </c>
      <c r="D31" s="50" t="s">
        <v>11</v>
      </c>
      <c r="E31" s="50" t="s">
        <v>20</v>
      </c>
      <c r="F31" s="50" t="s">
        <v>171</v>
      </c>
      <c r="G31" s="50" t="s">
        <v>163</v>
      </c>
      <c r="H31" s="51">
        <v>0</v>
      </c>
      <c r="I31" s="50" t="str">
        <f t="shared" si="0"/>
        <v>2114792001</v>
      </c>
      <c r="J31" s="50" t="s">
        <v>156</v>
      </c>
      <c r="K31" s="50" t="s">
        <v>20</v>
      </c>
      <c r="L31" s="50" t="s">
        <v>164</v>
      </c>
      <c r="M31" s="50">
        <v>0.45</v>
      </c>
      <c r="N31" s="50" t="s">
        <v>165</v>
      </c>
      <c r="O31" s="50" t="s">
        <v>145</v>
      </c>
      <c r="P31" s="50" t="s">
        <v>166</v>
      </c>
      <c r="Q31" s="50" t="s">
        <v>92</v>
      </c>
      <c r="R31" s="50" t="s">
        <v>93</v>
      </c>
      <c r="S31" s="50" t="s">
        <v>147</v>
      </c>
      <c r="T31" s="50" t="s">
        <v>95</v>
      </c>
      <c r="U31" s="50" t="s">
        <v>167</v>
      </c>
      <c r="V31" s="54">
        <f>VLOOKUP($I31,'Bon de commande'!$E$37:$N$43,MATCH($E31,'Bon de commande'!$E$37:$N$37,0),FALSE)</f>
        <v>0</v>
      </c>
    </row>
    <row r="32" spans="1:22" ht="25.5">
      <c r="A32" s="50" t="s">
        <v>161</v>
      </c>
      <c r="B32" s="50" t="s">
        <v>36</v>
      </c>
      <c r="C32" s="50" t="s">
        <v>139</v>
      </c>
      <c r="D32" s="50" t="s">
        <v>11</v>
      </c>
      <c r="E32" s="50" t="s">
        <v>21</v>
      </c>
      <c r="F32" s="50" t="s">
        <v>172</v>
      </c>
      <c r="G32" s="50" t="s">
        <v>163</v>
      </c>
      <c r="H32" s="51">
        <v>0</v>
      </c>
      <c r="I32" s="50" t="str">
        <f t="shared" si="0"/>
        <v>2114792001</v>
      </c>
      <c r="J32" s="50" t="s">
        <v>158</v>
      </c>
      <c r="K32" s="50" t="s">
        <v>21</v>
      </c>
      <c r="L32" s="50" t="s">
        <v>164</v>
      </c>
      <c r="M32" s="50">
        <v>0.46200000000000002</v>
      </c>
      <c r="N32" s="50" t="s">
        <v>165</v>
      </c>
      <c r="O32" s="50" t="s">
        <v>145</v>
      </c>
      <c r="P32" s="50" t="s">
        <v>166</v>
      </c>
      <c r="Q32" s="50" t="s">
        <v>92</v>
      </c>
      <c r="R32" s="50" t="s">
        <v>93</v>
      </c>
      <c r="S32" s="50" t="s">
        <v>147</v>
      </c>
      <c r="T32" s="50" t="s">
        <v>95</v>
      </c>
      <c r="U32" s="50" t="s">
        <v>167</v>
      </c>
      <c r="V32" s="54">
        <f>VLOOKUP($I32,'Bon de commande'!$E$37:$N$43,MATCH($E32,'Bon de commande'!$E$37:$N$37,0),FALSE)</f>
        <v>0</v>
      </c>
    </row>
    <row r="33" spans="1:22" ht="25.5">
      <c r="A33" s="50" t="s">
        <v>175</v>
      </c>
      <c r="B33" s="50" t="s">
        <v>176</v>
      </c>
      <c r="C33" s="50" t="s">
        <v>139</v>
      </c>
      <c r="D33" s="50" t="s">
        <v>11</v>
      </c>
      <c r="E33" s="50" t="s">
        <v>2</v>
      </c>
      <c r="F33" s="50" t="s">
        <v>177</v>
      </c>
      <c r="G33" s="50" t="s">
        <v>178</v>
      </c>
      <c r="H33" s="51">
        <v>0</v>
      </c>
      <c r="I33" s="50" t="str">
        <f t="shared" si="0"/>
        <v>2117342001</v>
      </c>
      <c r="J33" s="50" t="s">
        <v>179</v>
      </c>
      <c r="K33" s="50" t="s">
        <v>2</v>
      </c>
      <c r="L33" s="50" t="s">
        <v>180</v>
      </c>
      <c r="M33" s="50">
        <v>0.25</v>
      </c>
      <c r="N33" s="50" t="s">
        <v>181</v>
      </c>
      <c r="O33" s="50" t="s">
        <v>145</v>
      </c>
      <c r="P33" s="50" t="s">
        <v>182</v>
      </c>
      <c r="Q33" s="50" t="s">
        <v>92</v>
      </c>
      <c r="R33" s="50" t="s">
        <v>183</v>
      </c>
      <c r="S33" s="50" t="s">
        <v>184</v>
      </c>
      <c r="T33" s="50" t="s">
        <v>95</v>
      </c>
      <c r="U33" s="50" t="s">
        <v>185</v>
      </c>
      <c r="V33" s="54">
        <f>VLOOKUP($I33,'Bon de commande'!$E$16:$N$43,MATCH($E33,'Bon de commande'!$E$16:$N$16,0),FALSE)</f>
        <v>0</v>
      </c>
    </row>
    <row r="34" spans="1:22" ht="25.5">
      <c r="A34" s="50" t="s">
        <v>175</v>
      </c>
      <c r="B34" s="50" t="s">
        <v>176</v>
      </c>
      <c r="C34" s="50" t="s">
        <v>139</v>
      </c>
      <c r="D34" s="50" t="s">
        <v>11</v>
      </c>
      <c r="E34" s="50" t="s">
        <v>3</v>
      </c>
      <c r="F34" s="50" t="s">
        <v>186</v>
      </c>
      <c r="G34" s="50" t="s">
        <v>178</v>
      </c>
      <c r="H34" s="51">
        <v>0</v>
      </c>
      <c r="I34" s="50" t="str">
        <f t="shared" si="0"/>
        <v>2117342001</v>
      </c>
      <c r="J34" s="50" t="s">
        <v>142</v>
      </c>
      <c r="K34" s="50" t="s">
        <v>3</v>
      </c>
      <c r="L34" s="50" t="s">
        <v>180</v>
      </c>
      <c r="M34" s="50">
        <v>0.25</v>
      </c>
      <c r="N34" s="50" t="s">
        <v>181</v>
      </c>
      <c r="O34" s="50" t="s">
        <v>145</v>
      </c>
      <c r="P34" s="50" t="s">
        <v>182</v>
      </c>
      <c r="Q34" s="50" t="s">
        <v>92</v>
      </c>
      <c r="R34" s="50" t="s">
        <v>183</v>
      </c>
      <c r="S34" s="50" t="s">
        <v>184</v>
      </c>
      <c r="T34" s="50" t="s">
        <v>95</v>
      </c>
      <c r="U34" s="50" t="s">
        <v>185</v>
      </c>
      <c r="V34" s="54">
        <f>VLOOKUP($I34,'Bon de commande'!$E$16:$N$43,MATCH($E34,'Bon de commande'!$E$16:$N$16,0),FALSE)</f>
        <v>0</v>
      </c>
    </row>
    <row r="35" spans="1:22" ht="25.5">
      <c r="A35" s="50" t="s">
        <v>175</v>
      </c>
      <c r="B35" s="50" t="s">
        <v>176</v>
      </c>
      <c r="C35" s="50" t="s">
        <v>139</v>
      </c>
      <c r="D35" s="50" t="s">
        <v>11</v>
      </c>
      <c r="E35" s="50" t="s">
        <v>4</v>
      </c>
      <c r="F35" s="50" t="s">
        <v>187</v>
      </c>
      <c r="G35" s="50" t="s">
        <v>178</v>
      </c>
      <c r="H35" s="51">
        <v>0</v>
      </c>
      <c r="I35" s="50" t="str">
        <f t="shared" si="0"/>
        <v>2117342001</v>
      </c>
      <c r="J35" s="50" t="s">
        <v>150</v>
      </c>
      <c r="K35" s="50" t="s">
        <v>4</v>
      </c>
      <c r="L35" s="50" t="s">
        <v>180</v>
      </c>
      <c r="M35" s="50">
        <v>0.2</v>
      </c>
      <c r="N35" s="50" t="s">
        <v>181</v>
      </c>
      <c r="O35" s="50" t="s">
        <v>145</v>
      </c>
      <c r="P35" s="50" t="s">
        <v>182</v>
      </c>
      <c r="Q35" s="50" t="s">
        <v>92</v>
      </c>
      <c r="R35" s="50" t="s">
        <v>183</v>
      </c>
      <c r="S35" s="50" t="s">
        <v>184</v>
      </c>
      <c r="T35" s="50" t="s">
        <v>95</v>
      </c>
      <c r="U35" s="50" t="s">
        <v>185</v>
      </c>
      <c r="V35" s="54">
        <f>VLOOKUP($I35,'Bon de commande'!$E$16:$N$43,MATCH($E35,'Bon de commande'!$E$16:$N$16,0),FALSE)</f>
        <v>0</v>
      </c>
    </row>
    <row r="36" spans="1:22" ht="25.5">
      <c r="A36" s="50" t="s">
        <v>175</v>
      </c>
      <c r="B36" s="50" t="s">
        <v>176</v>
      </c>
      <c r="C36" s="50" t="s">
        <v>139</v>
      </c>
      <c r="D36" s="50" t="s">
        <v>11</v>
      </c>
      <c r="E36" s="50" t="s">
        <v>5</v>
      </c>
      <c r="F36" s="50" t="s">
        <v>188</v>
      </c>
      <c r="G36" s="50" t="s">
        <v>178</v>
      </c>
      <c r="H36" s="51">
        <v>0</v>
      </c>
      <c r="I36" s="50" t="str">
        <f t="shared" si="0"/>
        <v>2117342001</v>
      </c>
      <c r="J36" s="50" t="s">
        <v>152</v>
      </c>
      <c r="K36" s="50" t="s">
        <v>5</v>
      </c>
      <c r="L36" s="50" t="s">
        <v>180</v>
      </c>
      <c r="M36" s="50">
        <v>0.214</v>
      </c>
      <c r="N36" s="50" t="s">
        <v>181</v>
      </c>
      <c r="O36" s="50" t="s">
        <v>145</v>
      </c>
      <c r="P36" s="50" t="s">
        <v>182</v>
      </c>
      <c r="Q36" s="50" t="s">
        <v>92</v>
      </c>
      <c r="R36" s="50" t="s">
        <v>183</v>
      </c>
      <c r="S36" s="50" t="s">
        <v>184</v>
      </c>
      <c r="T36" s="50" t="s">
        <v>95</v>
      </c>
      <c r="U36" s="50" t="s">
        <v>185</v>
      </c>
      <c r="V36" s="54">
        <f>VLOOKUP($I36,'Bon de commande'!$E$16:$N$43,MATCH($E36,'Bon de commande'!$E$16:$N$16,0),FALSE)</f>
        <v>0</v>
      </c>
    </row>
    <row r="37" spans="1:22" ht="25.5">
      <c r="A37" s="50" t="s">
        <v>175</v>
      </c>
      <c r="B37" s="50" t="s">
        <v>176</v>
      </c>
      <c r="C37" s="50" t="s">
        <v>139</v>
      </c>
      <c r="D37" s="50" t="s">
        <v>11</v>
      </c>
      <c r="E37" s="50" t="s">
        <v>6</v>
      </c>
      <c r="F37" s="50" t="s">
        <v>189</v>
      </c>
      <c r="G37" s="50" t="s">
        <v>178</v>
      </c>
      <c r="H37" s="51">
        <v>0</v>
      </c>
      <c r="I37" s="50" t="str">
        <f t="shared" si="0"/>
        <v>2117342001</v>
      </c>
      <c r="J37" s="50" t="s">
        <v>154</v>
      </c>
      <c r="K37" s="50" t="s">
        <v>6</v>
      </c>
      <c r="L37" s="50" t="s">
        <v>180</v>
      </c>
      <c r="M37" s="50">
        <v>0.214</v>
      </c>
      <c r="N37" s="50" t="s">
        <v>181</v>
      </c>
      <c r="O37" s="50" t="s">
        <v>145</v>
      </c>
      <c r="P37" s="50" t="s">
        <v>182</v>
      </c>
      <c r="Q37" s="50" t="s">
        <v>92</v>
      </c>
      <c r="R37" s="50" t="s">
        <v>183</v>
      </c>
      <c r="S37" s="50" t="s">
        <v>184</v>
      </c>
      <c r="T37" s="50" t="s">
        <v>95</v>
      </c>
      <c r="U37" s="50" t="s">
        <v>185</v>
      </c>
      <c r="V37" s="54">
        <f>VLOOKUP($I37,'Bon de commande'!$E$16:$N$43,MATCH($E37,'Bon de commande'!$E$16:$N$16,0),FALSE)</f>
        <v>0</v>
      </c>
    </row>
    <row r="38" spans="1:22" ht="25.5">
      <c r="A38" s="50" t="s">
        <v>175</v>
      </c>
      <c r="B38" s="50" t="s">
        <v>176</v>
      </c>
      <c r="C38" s="50" t="s">
        <v>139</v>
      </c>
      <c r="D38" s="50" t="s">
        <v>11</v>
      </c>
      <c r="E38" s="50" t="s">
        <v>20</v>
      </c>
      <c r="F38" s="50" t="s">
        <v>190</v>
      </c>
      <c r="G38" s="50" t="s">
        <v>178</v>
      </c>
      <c r="H38" s="51">
        <v>0</v>
      </c>
      <c r="I38" s="50" t="str">
        <f t="shared" si="0"/>
        <v>2117342001</v>
      </c>
      <c r="J38" s="50" t="s">
        <v>156</v>
      </c>
      <c r="K38" s="50" t="s">
        <v>20</v>
      </c>
      <c r="L38" s="50" t="s">
        <v>180</v>
      </c>
      <c r="M38" s="50">
        <v>0.23200000000000001</v>
      </c>
      <c r="N38" s="50" t="s">
        <v>181</v>
      </c>
      <c r="O38" s="50" t="s">
        <v>145</v>
      </c>
      <c r="P38" s="50" t="s">
        <v>182</v>
      </c>
      <c r="Q38" s="50" t="s">
        <v>92</v>
      </c>
      <c r="R38" s="50" t="s">
        <v>183</v>
      </c>
      <c r="S38" s="50" t="s">
        <v>184</v>
      </c>
      <c r="T38" s="50" t="s">
        <v>95</v>
      </c>
      <c r="U38" s="50" t="s">
        <v>185</v>
      </c>
      <c r="V38" s="54">
        <f>VLOOKUP($I38,'Bon de commande'!$E$16:$N$43,MATCH($E38,'Bon de commande'!$E$16:$N$16,0),FALSE)</f>
        <v>0</v>
      </c>
    </row>
    <row r="39" spans="1:22" ht="25.5">
      <c r="A39" s="50" t="s">
        <v>175</v>
      </c>
      <c r="B39" s="50" t="s">
        <v>176</v>
      </c>
      <c r="C39" s="50" t="s">
        <v>139</v>
      </c>
      <c r="D39" s="50" t="s">
        <v>11</v>
      </c>
      <c r="E39" s="50" t="s">
        <v>21</v>
      </c>
      <c r="F39" s="50" t="s">
        <v>191</v>
      </c>
      <c r="G39" s="50" t="s">
        <v>178</v>
      </c>
      <c r="H39" s="51">
        <v>0</v>
      </c>
      <c r="I39" s="50" t="str">
        <f t="shared" si="0"/>
        <v>2117342001</v>
      </c>
      <c r="J39" s="50" t="s">
        <v>158</v>
      </c>
      <c r="K39" s="50" t="s">
        <v>21</v>
      </c>
      <c r="L39" s="50" t="s">
        <v>180</v>
      </c>
      <c r="M39" s="50">
        <v>0.25</v>
      </c>
      <c r="N39" s="50" t="s">
        <v>181</v>
      </c>
      <c r="O39" s="50" t="s">
        <v>145</v>
      </c>
      <c r="P39" s="50" t="s">
        <v>182</v>
      </c>
      <c r="Q39" s="50" t="s">
        <v>92</v>
      </c>
      <c r="R39" s="50" t="s">
        <v>183</v>
      </c>
      <c r="S39" s="50" t="s">
        <v>184</v>
      </c>
      <c r="T39" s="50" t="s">
        <v>95</v>
      </c>
      <c r="U39" s="50" t="s">
        <v>185</v>
      </c>
      <c r="V39" s="54">
        <f>VLOOKUP($I39,'Bon de commande'!$E$16:$N$43,MATCH($E39,'Bon de commande'!$E$16:$N$16,0),FALSE)</f>
        <v>0</v>
      </c>
    </row>
    <row r="40" spans="1:22" ht="25.5">
      <c r="A40" s="50" t="s">
        <v>175</v>
      </c>
      <c r="B40" s="50" t="s">
        <v>176</v>
      </c>
      <c r="C40" s="50" t="s">
        <v>139</v>
      </c>
      <c r="D40" s="50" t="s">
        <v>11</v>
      </c>
      <c r="E40" s="50" t="s">
        <v>22</v>
      </c>
      <c r="F40" s="50" t="s">
        <v>192</v>
      </c>
      <c r="G40" s="50" t="s">
        <v>178</v>
      </c>
      <c r="H40" s="51">
        <v>0</v>
      </c>
      <c r="I40" s="50" t="str">
        <f t="shared" si="0"/>
        <v>2117342001</v>
      </c>
      <c r="J40" s="50" t="s">
        <v>160</v>
      </c>
      <c r="K40" s="50" t="s">
        <v>22</v>
      </c>
      <c r="L40" s="50" t="s">
        <v>180</v>
      </c>
      <c r="M40" s="50">
        <v>0.25</v>
      </c>
      <c r="N40" s="50" t="s">
        <v>181</v>
      </c>
      <c r="O40" s="50" t="s">
        <v>145</v>
      </c>
      <c r="P40" s="50" t="s">
        <v>182</v>
      </c>
      <c r="Q40" s="50" t="s">
        <v>92</v>
      </c>
      <c r="R40" s="50" t="s">
        <v>183</v>
      </c>
      <c r="S40" s="50" t="s">
        <v>184</v>
      </c>
      <c r="T40" s="50" t="s">
        <v>95</v>
      </c>
      <c r="U40" s="50" t="s">
        <v>185</v>
      </c>
      <c r="V40" s="54">
        <f>VLOOKUP($I40,'Bon de commande'!$E$16:$N$43,MATCH($E40,'Bon de commande'!$E$16:$N$16,0),FALSE)</f>
        <v>0</v>
      </c>
    </row>
    <row r="41" spans="1:22" ht="25.5">
      <c r="A41" s="50" t="s">
        <v>175</v>
      </c>
      <c r="B41" s="50" t="s">
        <v>176</v>
      </c>
      <c r="C41" s="50" t="s">
        <v>193</v>
      </c>
      <c r="D41" s="50" t="s">
        <v>13</v>
      </c>
      <c r="E41" s="50" t="s">
        <v>2</v>
      </c>
      <c r="F41" s="50" t="s">
        <v>194</v>
      </c>
      <c r="G41" s="50" t="s">
        <v>178</v>
      </c>
      <c r="H41" s="51">
        <v>0</v>
      </c>
      <c r="I41" s="50" t="str">
        <f t="shared" si="0"/>
        <v>2117342006</v>
      </c>
      <c r="J41" s="50" t="s">
        <v>195</v>
      </c>
      <c r="K41" s="50" t="s">
        <v>2</v>
      </c>
      <c r="L41" s="50" t="s">
        <v>180</v>
      </c>
      <c r="M41" s="50">
        <v>0.25</v>
      </c>
      <c r="N41" s="50" t="s">
        <v>181</v>
      </c>
      <c r="O41" s="50" t="s">
        <v>145</v>
      </c>
      <c r="P41" s="50" t="s">
        <v>182</v>
      </c>
      <c r="Q41" s="50" t="s">
        <v>92</v>
      </c>
      <c r="R41" s="50" t="s">
        <v>183</v>
      </c>
      <c r="S41" s="50" t="s">
        <v>184</v>
      </c>
      <c r="T41" s="50" t="s">
        <v>95</v>
      </c>
      <c r="U41" s="50" t="s">
        <v>185</v>
      </c>
      <c r="V41" s="54">
        <f>VLOOKUP($I41,'Bon de commande'!$E$16:$N$43,MATCH($E41,'Bon de commande'!$E$16:$N$16,0),FALSE)</f>
        <v>0</v>
      </c>
    </row>
    <row r="42" spans="1:22" ht="25.5">
      <c r="A42" s="50" t="s">
        <v>175</v>
      </c>
      <c r="B42" s="50" t="s">
        <v>176</v>
      </c>
      <c r="C42" s="50" t="s">
        <v>193</v>
      </c>
      <c r="D42" s="50" t="s">
        <v>13</v>
      </c>
      <c r="E42" s="50" t="s">
        <v>3</v>
      </c>
      <c r="F42" s="50" t="s">
        <v>196</v>
      </c>
      <c r="G42" s="50" t="s">
        <v>178</v>
      </c>
      <c r="H42" s="51">
        <v>0</v>
      </c>
      <c r="I42" s="50" t="str">
        <f t="shared" si="0"/>
        <v>2117342006</v>
      </c>
      <c r="J42" s="50" t="s">
        <v>197</v>
      </c>
      <c r="K42" s="50" t="s">
        <v>3</v>
      </c>
      <c r="L42" s="50" t="s">
        <v>180</v>
      </c>
      <c r="M42" s="50">
        <v>0.25</v>
      </c>
      <c r="N42" s="50" t="s">
        <v>181</v>
      </c>
      <c r="O42" s="50" t="s">
        <v>145</v>
      </c>
      <c r="P42" s="50" t="s">
        <v>182</v>
      </c>
      <c r="Q42" s="50" t="s">
        <v>92</v>
      </c>
      <c r="R42" s="50" t="s">
        <v>183</v>
      </c>
      <c r="S42" s="50" t="s">
        <v>184</v>
      </c>
      <c r="T42" s="50" t="s">
        <v>95</v>
      </c>
      <c r="U42" s="50" t="s">
        <v>185</v>
      </c>
      <c r="V42" s="54">
        <f>VLOOKUP($I42,'Bon de commande'!$E$16:$N$43,MATCH($E42,'Bon de commande'!$E$16:$N$16,0),FALSE)</f>
        <v>0</v>
      </c>
    </row>
    <row r="43" spans="1:22" ht="25.5">
      <c r="A43" s="50" t="s">
        <v>175</v>
      </c>
      <c r="B43" s="50" t="s">
        <v>176</v>
      </c>
      <c r="C43" s="50" t="s">
        <v>193</v>
      </c>
      <c r="D43" s="50" t="s">
        <v>13</v>
      </c>
      <c r="E43" s="50" t="s">
        <v>4</v>
      </c>
      <c r="F43" s="50" t="s">
        <v>198</v>
      </c>
      <c r="G43" s="50" t="s">
        <v>178</v>
      </c>
      <c r="H43" s="51">
        <v>0</v>
      </c>
      <c r="I43" s="50" t="str">
        <f t="shared" si="0"/>
        <v>2117342006</v>
      </c>
      <c r="J43" s="50" t="s">
        <v>199</v>
      </c>
      <c r="K43" s="50" t="s">
        <v>4</v>
      </c>
      <c r="L43" s="50" t="s">
        <v>180</v>
      </c>
      <c r="M43" s="50">
        <v>0.2</v>
      </c>
      <c r="N43" s="50" t="s">
        <v>181</v>
      </c>
      <c r="O43" s="50" t="s">
        <v>145</v>
      </c>
      <c r="P43" s="50" t="s">
        <v>182</v>
      </c>
      <c r="Q43" s="50" t="s">
        <v>92</v>
      </c>
      <c r="R43" s="50" t="s">
        <v>183</v>
      </c>
      <c r="S43" s="50" t="s">
        <v>184</v>
      </c>
      <c r="T43" s="50" t="s">
        <v>95</v>
      </c>
      <c r="U43" s="50" t="s">
        <v>185</v>
      </c>
      <c r="V43" s="54">
        <f>VLOOKUP($I43,'Bon de commande'!$E$16:$N$43,MATCH($E43,'Bon de commande'!$E$16:$N$16,0),FALSE)</f>
        <v>0</v>
      </c>
    </row>
    <row r="44" spans="1:22" ht="25.5">
      <c r="A44" s="50" t="s">
        <v>175</v>
      </c>
      <c r="B44" s="50" t="s">
        <v>176</v>
      </c>
      <c r="C44" s="50" t="s">
        <v>193</v>
      </c>
      <c r="D44" s="50" t="s">
        <v>13</v>
      </c>
      <c r="E44" s="50" t="s">
        <v>5</v>
      </c>
      <c r="F44" s="50" t="s">
        <v>200</v>
      </c>
      <c r="G44" s="50" t="s">
        <v>178</v>
      </c>
      <c r="H44" s="51">
        <v>0</v>
      </c>
      <c r="I44" s="50" t="str">
        <f t="shared" si="0"/>
        <v>2117342006</v>
      </c>
      <c r="J44" s="50" t="s">
        <v>201</v>
      </c>
      <c r="K44" s="50" t="s">
        <v>5</v>
      </c>
      <c r="L44" s="50" t="s">
        <v>180</v>
      </c>
      <c r="M44" s="50">
        <v>0.214</v>
      </c>
      <c r="N44" s="50" t="s">
        <v>181</v>
      </c>
      <c r="O44" s="50" t="s">
        <v>145</v>
      </c>
      <c r="P44" s="50" t="s">
        <v>182</v>
      </c>
      <c r="Q44" s="50" t="s">
        <v>92</v>
      </c>
      <c r="R44" s="50" t="s">
        <v>183</v>
      </c>
      <c r="S44" s="50" t="s">
        <v>184</v>
      </c>
      <c r="T44" s="50" t="s">
        <v>95</v>
      </c>
      <c r="U44" s="50" t="s">
        <v>185</v>
      </c>
      <c r="V44" s="54">
        <f>VLOOKUP($I44,'Bon de commande'!$E$16:$N$43,MATCH($E44,'Bon de commande'!$E$16:$N$16,0),FALSE)</f>
        <v>0</v>
      </c>
    </row>
    <row r="45" spans="1:22" ht="25.5">
      <c r="A45" s="50" t="s">
        <v>175</v>
      </c>
      <c r="B45" s="50" t="s">
        <v>176</v>
      </c>
      <c r="C45" s="50" t="s">
        <v>193</v>
      </c>
      <c r="D45" s="50" t="s">
        <v>13</v>
      </c>
      <c r="E45" s="50" t="s">
        <v>6</v>
      </c>
      <c r="F45" s="50" t="s">
        <v>202</v>
      </c>
      <c r="G45" s="50" t="s">
        <v>178</v>
      </c>
      <c r="H45" s="51">
        <v>0</v>
      </c>
      <c r="I45" s="50" t="str">
        <f t="shared" si="0"/>
        <v>2117342006</v>
      </c>
      <c r="J45" s="50" t="s">
        <v>203</v>
      </c>
      <c r="K45" s="50" t="s">
        <v>6</v>
      </c>
      <c r="L45" s="50" t="s">
        <v>180</v>
      </c>
      <c r="M45" s="50">
        <v>0.214</v>
      </c>
      <c r="N45" s="50" t="s">
        <v>181</v>
      </c>
      <c r="O45" s="50" t="s">
        <v>145</v>
      </c>
      <c r="P45" s="50" t="s">
        <v>182</v>
      </c>
      <c r="Q45" s="50" t="s">
        <v>92</v>
      </c>
      <c r="R45" s="50" t="s">
        <v>183</v>
      </c>
      <c r="S45" s="50" t="s">
        <v>184</v>
      </c>
      <c r="T45" s="50" t="s">
        <v>95</v>
      </c>
      <c r="U45" s="50" t="s">
        <v>185</v>
      </c>
      <c r="V45" s="54">
        <f>VLOOKUP($I45,'Bon de commande'!$E$16:$N$43,MATCH($E45,'Bon de commande'!$E$16:$N$16,0),FALSE)</f>
        <v>0</v>
      </c>
    </row>
    <row r="46" spans="1:22" ht="25.5">
      <c r="A46" s="50" t="s">
        <v>175</v>
      </c>
      <c r="B46" s="50" t="s">
        <v>176</v>
      </c>
      <c r="C46" s="50" t="s">
        <v>193</v>
      </c>
      <c r="D46" s="50" t="s">
        <v>13</v>
      </c>
      <c r="E46" s="50" t="s">
        <v>20</v>
      </c>
      <c r="F46" s="50" t="s">
        <v>204</v>
      </c>
      <c r="G46" s="50" t="s">
        <v>178</v>
      </c>
      <c r="H46" s="51">
        <v>0</v>
      </c>
      <c r="I46" s="50" t="str">
        <f t="shared" si="0"/>
        <v>2117342006</v>
      </c>
      <c r="J46" s="50" t="s">
        <v>205</v>
      </c>
      <c r="K46" s="50" t="s">
        <v>20</v>
      </c>
      <c r="L46" s="50" t="s">
        <v>180</v>
      </c>
      <c r="M46" s="50">
        <v>0.23200000000000001</v>
      </c>
      <c r="N46" s="50" t="s">
        <v>181</v>
      </c>
      <c r="O46" s="50" t="s">
        <v>145</v>
      </c>
      <c r="P46" s="50" t="s">
        <v>182</v>
      </c>
      <c r="Q46" s="50" t="s">
        <v>92</v>
      </c>
      <c r="R46" s="50" t="s">
        <v>183</v>
      </c>
      <c r="S46" s="50" t="s">
        <v>184</v>
      </c>
      <c r="T46" s="50" t="s">
        <v>95</v>
      </c>
      <c r="U46" s="50" t="s">
        <v>185</v>
      </c>
      <c r="V46" s="54">
        <f>VLOOKUP($I46,'Bon de commande'!$E$16:$N$43,MATCH($E46,'Bon de commande'!$E$16:$N$16,0),FALSE)</f>
        <v>0</v>
      </c>
    </row>
    <row r="47" spans="1:22" ht="25.5">
      <c r="A47" s="50" t="s">
        <v>175</v>
      </c>
      <c r="B47" s="50" t="s">
        <v>176</v>
      </c>
      <c r="C47" s="50" t="s">
        <v>193</v>
      </c>
      <c r="D47" s="50" t="s">
        <v>13</v>
      </c>
      <c r="E47" s="50" t="s">
        <v>21</v>
      </c>
      <c r="F47" s="50" t="s">
        <v>206</v>
      </c>
      <c r="G47" s="50" t="s">
        <v>178</v>
      </c>
      <c r="H47" s="51">
        <v>0</v>
      </c>
      <c r="I47" s="50" t="str">
        <f t="shared" si="0"/>
        <v>2117342006</v>
      </c>
      <c r="J47" s="50" t="s">
        <v>207</v>
      </c>
      <c r="K47" s="50" t="s">
        <v>21</v>
      </c>
      <c r="L47" s="50" t="s">
        <v>180</v>
      </c>
      <c r="M47" s="50">
        <v>0.25</v>
      </c>
      <c r="N47" s="50" t="s">
        <v>181</v>
      </c>
      <c r="O47" s="50" t="s">
        <v>145</v>
      </c>
      <c r="P47" s="50" t="s">
        <v>182</v>
      </c>
      <c r="Q47" s="50" t="s">
        <v>92</v>
      </c>
      <c r="R47" s="50" t="s">
        <v>183</v>
      </c>
      <c r="S47" s="50" t="s">
        <v>184</v>
      </c>
      <c r="T47" s="50" t="s">
        <v>95</v>
      </c>
      <c r="U47" s="50" t="s">
        <v>185</v>
      </c>
      <c r="V47" s="54">
        <f>VLOOKUP($I47,'Bon de commande'!$E$16:$N$43,MATCH($E47,'Bon de commande'!$E$16:$N$16,0),FALSE)</f>
        <v>0</v>
      </c>
    </row>
    <row r="48" spans="1:22" ht="25.5">
      <c r="A48" s="50" t="s">
        <v>175</v>
      </c>
      <c r="B48" s="50" t="s">
        <v>176</v>
      </c>
      <c r="C48" s="50" t="s">
        <v>193</v>
      </c>
      <c r="D48" s="50" t="s">
        <v>13</v>
      </c>
      <c r="E48" s="50" t="s">
        <v>22</v>
      </c>
      <c r="F48" s="50" t="s">
        <v>208</v>
      </c>
      <c r="G48" s="50" t="s">
        <v>178</v>
      </c>
      <c r="H48" s="51">
        <v>0</v>
      </c>
      <c r="I48" s="50" t="str">
        <f t="shared" si="0"/>
        <v>2117342006</v>
      </c>
      <c r="J48" s="50" t="s">
        <v>209</v>
      </c>
      <c r="K48" s="50" t="s">
        <v>22</v>
      </c>
      <c r="L48" s="50" t="s">
        <v>180</v>
      </c>
      <c r="M48" s="50">
        <v>0.25</v>
      </c>
      <c r="N48" s="50" t="s">
        <v>181</v>
      </c>
      <c r="O48" s="50" t="s">
        <v>145</v>
      </c>
      <c r="P48" s="50" t="s">
        <v>182</v>
      </c>
      <c r="Q48" s="50" t="s">
        <v>92</v>
      </c>
      <c r="R48" s="50" t="s">
        <v>183</v>
      </c>
      <c r="S48" s="50" t="s">
        <v>184</v>
      </c>
      <c r="T48" s="50" t="s">
        <v>95</v>
      </c>
      <c r="U48" s="50" t="s">
        <v>185</v>
      </c>
      <c r="V48" s="54">
        <f>VLOOKUP($I48,'Bon de commande'!$E$16:$N$43,MATCH($E48,'Bon de commande'!$E$16:$N$16,0),FALSE)</f>
        <v>0</v>
      </c>
    </row>
    <row r="49" spans="1:22" ht="25.5">
      <c r="A49" s="50" t="s">
        <v>175</v>
      </c>
      <c r="B49" s="50" t="s">
        <v>176</v>
      </c>
      <c r="C49" s="50" t="s">
        <v>210</v>
      </c>
      <c r="D49" s="50" t="s">
        <v>33</v>
      </c>
      <c r="E49" s="50" t="s">
        <v>2</v>
      </c>
      <c r="F49" s="50" t="s">
        <v>211</v>
      </c>
      <c r="G49" s="50" t="s">
        <v>178</v>
      </c>
      <c r="H49" s="51">
        <v>0</v>
      </c>
      <c r="I49" s="50" t="str">
        <f t="shared" si="0"/>
        <v>2117343648</v>
      </c>
      <c r="J49" s="50" t="s">
        <v>212</v>
      </c>
      <c r="K49" s="50" t="s">
        <v>2</v>
      </c>
      <c r="L49" s="50" t="s">
        <v>180</v>
      </c>
      <c r="M49" s="50">
        <v>0.25</v>
      </c>
      <c r="N49" s="50" t="s">
        <v>181</v>
      </c>
      <c r="O49" s="50" t="s">
        <v>145</v>
      </c>
      <c r="P49" s="50" t="s">
        <v>182</v>
      </c>
      <c r="Q49" s="50" t="s">
        <v>92</v>
      </c>
      <c r="R49" s="50" t="s">
        <v>183</v>
      </c>
      <c r="S49" s="50" t="s">
        <v>184</v>
      </c>
      <c r="T49" s="50" t="s">
        <v>95</v>
      </c>
      <c r="U49" s="50" t="s">
        <v>185</v>
      </c>
      <c r="V49" s="54">
        <f>VLOOKUP($I49,'Bon de commande'!$E$16:$N$43,MATCH($E49,'Bon de commande'!$E$16:$N$16,0),FALSE)</f>
        <v>0</v>
      </c>
    </row>
    <row r="50" spans="1:22" ht="25.5">
      <c r="A50" s="50" t="s">
        <v>175</v>
      </c>
      <c r="B50" s="50" t="s">
        <v>176</v>
      </c>
      <c r="C50" s="50" t="s">
        <v>210</v>
      </c>
      <c r="D50" s="50" t="s">
        <v>33</v>
      </c>
      <c r="E50" s="50" t="s">
        <v>3</v>
      </c>
      <c r="F50" s="50" t="s">
        <v>213</v>
      </c>
      <c r="G50" s="50" t="s">
        <v>178</v>
      </c>
      <c r="H50" s="51">
        <v>0</v>
      </c>
      <c r="I50" s="50" t="str">
        <f t="shared" si="0"/>
        <v>2117343648</v>
      </c>
      <c r="J50" s="50" t="s">
        <v>214</v>
      </c>
      <c r="K50" s="50" t="s">
        <v>3</v>
      </c>
      <c r="L50" s="50" t="s">
        <v>180</v>
      </c>
      <c r="M50" s="50">
        <v>0.25</v>
      </c>
      <c r="N50" s="50" t="s">
        <v>181</v>
      </c>
      <c r="O50" s="50" t="s">
        <v>145</v>
      </c>
      <c r="P50" s="50" t="s">
        <v>182</v>
      </c>
      <c r="Q50" s="50" t="s">
        <v>92</v>
      </c>
      <c r="R50" s="50" t="s">
        <v>183</v>
      </c>
      <c r="S50" s="50" t="s">
        <v>184</v>
      </c>
      <c r="T50" s="50" t="s">
        <v>95</v>
      </c>
      <c r="U50" s="50" t="s">
        <v>185</v>
      </c>
      <c r="V50" s="54">
        <f>VLOOKUP($I50,'Bon de commande'!$E$16:$N$43,MATCH($E50,'Bon de commande'!$E$16:$N$16,0),FALSE)</f>
        <v>0</v>
      </c>
    </row>
    <row r="51" spans="1:22" ht="25.5">
      <c r="A51" s="50" t="s">
        <v>175</v>
      </c>
      <c r="B51" s="50" t="s">
        <v>176</v>
      </c>
      <c r="C51" s="50" t="s">
        <v>210</v>
      </c>
      <c r="D51" s="50" t="s">
        <v>33</v>
      </c>
      <c r="E51" s="50" t="s">
        <v>4</v>
      </c>
      <c r="F51" s="50" t="s">
        <v>215</v>
      </c>
      <c r="G51" s="50" t="s">
        <v>178</v>
      </c>
      <c r="H51" s="51">
        <v>0</v>
      </c>
      <c r="I51" s="50" t="str">
        <f t="shared" si="0"/>
        <v>2117343648</v>
      </c>
      <c r="J51" s="50" t="s">
        <v>216</v>
      </c>
      <c r="K51" s="50" t="s">
        <v>4</v>
      </c>
      <c r="L51" s="50" t="s">
        <v>180</v>
      </c>
      <c r="M51" s="50">
        <v>0.2</v>
      </c>
      <c r="N51" s="50" t="s">
        <v>181</v>
      </c>
      <c r="O51" s="50" t="s">
        <v>145</v>
      </c>
      <c r="P51" s="50" t="s">
        <v>182</v>
      </c>
      <c r="Q51" s="50" t="s">
        <v>92</v>
      </c>
      <c r="R51" s="50" t="s">
        <v>183</v>
      </c>
      <c r="S51" s="50" t="s">
        <v>184</v>
      </c>
      <c r="T51" s="50" t="s">
        <v>95</v>
      </c>
      <c r="U51" s="50" t="s">
        <v>185</v>
      </c>
      <c r="V51" s="54">
        <f>VLOOKUP($I51,'Bon de commande'!$E$16:$N$43,MATCH($E51,'Bon de commande'!$E$16:$N$16,0),FALSE)</f>
        <v>0</v>
      </c>
    </row>
    <row r="52" spans="1:22" ht="25.5">
      <c r="A52" s="50" t="s">
        <v>175</v>
      </c>
      <c r="B52" s="50" t="s">
        <v>176</v>
      </c>
      <c r="C52" s="50" t="s">
        <v>210</v>
      </c>
      <c r="D52" s="50" t="s">
        <v>33</v>
      </c>
      <c r="E52" s="50" t="s">
        <v>5</v>
      </c>
      <c r="F52" s="50" t="s">
        <v>217</v>
      </c>
      <c r="G52" s="50" t="s">
        <v>178</v>
      </c>
      <c r="H52" s="51">
        <v>0</v>
      </c>
      <c r="I52" s="50" t="str">
        <f t="shared" si="0"/>
        <v>2117343648</v>
      </c>
      <c r="J52" s="50" t="s">
        <v>218</v>
      </c>
      <c r="K52" s="50" t="s">
        <v>5</v>
      </c>
      <c r="L52" s="50" t="s">
        <v>180</v>
      </c>
      <c r="M52" s="50">
        <v>0.214</v>
      </c>
      <c r="N52" s="50" t="s">
        <v>181</v>
      </c>
      <c r="O52" s="50" t="s">
        <v>145</v>
      </c>
      <c r="P52" s="50" t="s">
        <v>182</v>
      </c>
      <c r="Q52" s="50" t="s">
        <v>92</v>
      </c>
      <c r="R52" s="50" t="s">
        <v>183</v>
      </c>
      <c r="S52" s="50" t="s">
        <v>184</v>
      </c>
      <c r="T52" s="50" t="s">
        <v>95</v>
      </c>
      <c r="U52" s="50" t="s">
        <v>185</v>
      </c>
      <c r="V52" s="54">
        <f>VLOOKUP($I52,'Bon de commande'!$E$16:$N$43,MATCH($E52,'Bon de commande'!$E$16:$N$16,0),FALSE)</f>
        <v>0</v>
      </c>
    </row>
    <row r="53" spans="1:22" ht="25.5">
      <c r="A53" s="50" t="s">
        <v>175</v>
      </c>
      <c r="B53" s="50" t="s">
        <v>176</v>
      </c>
      <c r="C53" s="50" t="s">
        <v>210</v>
      </c>
      <c r="D53" s="50" t="s">
        <v>33</v>
      </c>
      <c r="E53" s="50" t="s">
        <v>6</v>
      </c>
      <c r="F53" s="50" t="s">
        <v>219</v>
      </c>
      <c r="G53" s="50" t="s">
        <v>178</v>
      </c>
      <c r="H53" s="51">
        <v>0</v>
      </c>
      <c r="I53" s="50" t="str">
        <f t="shared" si="0"/>
        <v>2117343648</v>
      </c>
      <c r="J53" s="50" t="s">
        <v>220</v>
      </c>
      <c r="K53" s="50" t="s">
        <v>6</v>
      </c>
      <c r="L53" s="50" t="s">
        <v>180</v>
      </c>
      <c r="M53" s="50">
        <v>0.214</v>
      </c>
      <c r="N53" s="50" t="s">
        <v>181</v>
      </c>
      <c r="O53" s="50" t="s">
        <v>145</v>
      </c>
      <c r="P53" s="50" t="s">
        <v>182</v>
      </c>
      <c r="Q53" s="50" t="s">
        <v>92</v>
      </c>
      <c r="R53" s="50" t="s">
        <v>183</v>
      </c>
      <c r="S53" s="50" t="s">
        <v>184</v>
      </c>
      <c r="T53" s="50" t="s">
        <v>95</v>
      </c>
      <c r="U53" s="50" t="s">
        <v>185</v>
      </c>
      <c r="V53" s="54">
        <f>VLOOKUP($I53,'Bon de commande'!$E$16:$N$43,MATCH($E53,'Bon de commande'!$E$16:$N$16,0),FALSE)</f>
        <v>0</v>
      </c>
    </row>
    <row r="54" spans="1:22" ht="25.5">
      <c r="A54" s="50" t="s">
        <v>175</v>
      </c>
      <c r="B54" s="50" t="s">
        <v>176</v>
      </c>
      <c r="C54" s="50" t="s">
        <v>210</v>
      </c>
      <c r="D54" s="50" t="s">
        <v>33</v>
      </c>
      <c r="E54" s="50" t="s">
        <v>20</v>
      </c>
      <c r="F54" s="50" t="s">
        <v>221</v>
      </c>
      <c r="G54" s="50" t="s">
        <v>178</v>
      </c>
      <c r="H54" s="51">
        <v>0</v>
      </c>
      <c r="I54" s="50" t="str">
        <f t="shared" si="0"/>
        <v>2117343648</v>
      </c>
      <c r="J54" s="50" t="s">
        <v>222</v>
      </c>
      <c r="K54" s="50" t="s">
        <v>20</v>
      </c>
      <c r="L54" s="50" t="s">
        <v>180</v>
      </c>
      <c r="M54" s="50">
        <v>0.23200000000000001</v>
      </c>
      <c r="N54" s="50" t="s">
        <v>181</v>
      </c>
      <c r="O54" s="50" t="s">
        <v>145</v>
      </c>
      <c r="P54" s="50" t="s">
        <v>182</v>
      </c>
      <c r="Q54" s="50" t="s">
        <v>92</v>
      </c>
      <c r="R54" s="50" t="s">
        <v>183</v>
      </c>
      <c r="S54" s="50" t="s">
        <v>184</v>
      </c>
      <c r="T54" s="50" t="s">
        <v>95</v>
      </c>
      <c r="U54" s="50" t="s">
        <v>185</v>
      </c>
      <c r="V54" s="54">
        <f>VLOOKUP($I54,'Bon de commande'!$E$16:$N$43,MATCH($E54,'Bon de commande'!$E$16:$N$16,0),FALSE)</f>
        <v>0</v>
      </c>
    </row>
    <row r="55" spans="1:22" ht="25.5">
      <c r="A55" s="50" t="s">
        <v>175</v>
      </c>
      <c r="B55" s="50" t="s">
        <v>176</v>
      </c>
      <c r="C55" s="50" t="s">
        <v>210</v>
      </c>
      <c r="D55" s="50" t="s">
        <v>33</v>
      </c>
      <c r="E55" s="50" t="s">
        <v>21</v>
      </c>
      <c r="F55" s="50" t="s">
        <v>223</v>
      </c>
      <c r="G55" s="50" t="s">
        <v>178</v>
      </c>
      <c r="H55" s="51">
        <v>0</v>
      </c>
      <c r="I55" s="50" t="str">
        <f t="shared" si="0"/>
        <v>2117343648</v>
      </c>
      <c r="J55" s="50" t="s">
        <v>224</v>
      </c>
      <c r="K55" s="50" t="s">
        <v>21</v>
      </c>
      <c r="L55" s="50" t="s">
        <v>180</v>
      </c>
      <c r="M55" s="50">
        <v>0.25</v>
      </c>
      <c r="N55" s="50" t="s">
        <v>181</v>
      </c>
      <c r="O55" s="50" t="s">
        <v>145</v>
      </c>
      <c r="P55" s="50" t="s">
        <v>182</v>
      </c>
      <c r="Q55" s="50" t="s">
        <v>92</v>
      </c>
      <c r="R55" s="50" t="s">
        <v>183</v>
      </c>
      <c r="S55" s="50" t="s">
        <v>184</v>
      </c>
      <c r="T55" s="50" t="s">
        <v>95</v>
      </c>
      <c r="U55" s="50" t="s">
        <v>185</v>
      </c>
      <c r="V55" s="54">
        <f>VLOOKUP($I55,'Bon de commande'!$E$16:$N$43,MATCH($E55,'Bon de commande'!$E$16:$N$16,0),FALSE)</f>
        <v>0</v>
      </c>
    </row>
    <row r="56" spans="1:22" ht="25.5">
      <c r="A56" s="50" t="s">
        <v>175</v>
      </c>
      <c r="B56" s="50" t="s">
        <v>176</v>
      </c>
      <c r="C56" s="50" t="s">
        <v>210</v>
      </c>
      <c r="D56" s="50" t="s">
        <v>33</v>
      </c>
      <c r="E56" s="50" t="s">
        <v>22</v>
      </c>
      <c r="F56" s="50" t="s">
        <v>225</v>
      </c>
      <c r="G56" s="50" t="s">
        <v>178</v>
      </c>
      <c r="H56" s="51">
        <v>0</v>
      </c>
      <c r="I56" s="50" t="str">
        <f t="shared" si="0"/>
        <v>2117343648</v>
      </c>
      <c r="J56" s="50" t="s">
        <v>226</v>
      </c>
      <c r="K56" s="50" t="s">
        <v>22</v>
      </c>
      <c r="L56" s="50" t="s">
        <v>180</v>
      </c>
      <c r="M56" s="50">
        <v>0.25</v>
      </c>
      <c r="N56" s="50" t="s">
        <v>181</v>
      </c>
      <c r="O56" s="50" t="s">
        <v>145</v>
      </c>
      <c r="P56" s="50" t="s">
        <v>182</v>
      </c>
      <c r="Q56" s="50" t="s">
        <v>92</v>
      </c>
      <c r="R56" s="50" t="s">
        <v>183</v>
      </c>
      <c r="S56" s="50" t="s">
        <v>184</v>
      </c>
      <c r="T56" s="50" t="s">
        <v>95</v>
      </c>
      <c r="U56" s="50" t="s">
        <v>185</v>
      </c>
      <c r="V56" s="54">
        <f>VLOOKUP($I56,'Bon de commande'!$E$16:$N$43,MATCH($E56,'Bon de commande'!$E$16:$N$16,0),FALSE)</f>
        <v>0</v>
      </c>
    </row>
    <row r="57" spans="1:22" ht="25.5">
      <c r="A57" s="50" t="s">
        <v>227</v>
      </c>
      <c r="B57" s="50" t="s">
        <v>228</v>
      </c>
      <c r="C57" s="50" t="s">
        <v>139</v>
      </c>
      <c r="D57" s="50" t="s">
        <v>11</v>
      </c>
      <c r="E57" s="50" t="s">
        <v>2</v>
      </c>
      <c r="F57" s="50" t="s">
        <v>229</v>
      </c>
      <c r="G57" s="50" t="s">
        <v>178</v>
      </c>
      <c r="H57" s="51">
        <v>0</v>
      </c>
      <c r="I57" s="50" t="str">
        <f t="shared" si="0"/>
        <v>2117362001</v>
      </c>
      <c r="J57" s="50" t="s">
        <v>179</v>
      </c>
      <c r="K57" s="50" t="s">
        <v>2</v>
      </c>
      <c r="L57" s="50" t="s">
        <v>230</v>
      </c>
      <c r="M57" s="50">
        <v>0.152</v>
      </c>
      <c r="N57" s="50" t="s">
        <v>231</v>
      </c>
      <c r="O57" s="50" t="s">
        <v>145</v>
      </c>
      <c r="P57" s="50" t="s">
        <v>232</v>
      </c>
      <c r="Q57" s="50" t="s">
        <v>92</v>
      </c>
      <c r="R57" s="50" t="s">
        <v>183</v>
      </c>
      <c r="S57" s="50" t="s">
        <v>184</v>
      </c>
      <c r="T57" s="50" t="s">
        <v>233</v>
      </c>
      <c r="U57" s="50" t="s">
        <v>234</v>
      </c>
      <c r="V57" s="54">
        <f>VLOOKUP($I57,'Bon de commande'!$E$16:$N$43,MATCH($E57,'Bon de commande'!$E$16:$N$16,0),FALSE)</f>
        <v>0</v>
      </c>
    </row>
    <row r="58" spans="1:22" ht="25.5">
      <c r="A58" s="50" t="s">
        <v>227</v>
      </c>
      <c r="B58" s="50" t="s">
        <v>228</v>
      </c>
      <c r="C58" s="50" t="s">
        <v>139</v>
      </c>
      <c r="D58" s="50" t="s">
        <v>11</v>
      </c>
      <c r="E58" s="50" t="s">
        <v>3</v>
      </c>
      <c r="F58" s="50" t="s">
        <v>235</v>
      </c>
      <c r="G58" s="50" t="s">
        <v>178</v>
      </c>
      <c r="H58" s="51">
        <v>0</v>
      </c>
      <c r="I58" s="50" t="str">
        <f t="shared" si="0"/>
        <v>2117362001</v>
      </c>
      <c r="J58" s="50" t="s">
        <v>142</v>
      </c>
      <c r="K58" s="50" t="s">
        <v>3</v>
      </c>
      <c r="L58" s="50" t="s">
        <v>230</v>
      </c>
      <c r="M58" s="50">
        <v>0.14399999999999999</v>
      </c>
      <c r="N58" s="50" t="s">
        <v>231</v>
      </c>
      <c r="O58" s="50" t="s">
        <v>145</v>
      </c>
      <c r="P58" s="50" t="s">
        <v>232</v>
      </c>
      <c r="Q58" s="50" t="s">
        <v>92</v>
      </c>
      <c r="R58" s="50" t="s">
        <v>183</v>
      </c>
      <c r="S58" s="50" t="s">
        <v>184</v>
      </c>
      <c r="T58" s="50" t="s">
        <v>233</v>
      </c>
      <c r="U58" s="50" t="s">
        <v>234</v>
      </c>
      <c r="V58" s="54">
        <f>VLOOKUP($I58,'Bon de commande'!$E$16:$N$43,MATCH($E58,'Bon de commande'!$E$16:$N$16,0),FALSE)</f>
        <v>0</v>
      </c>
    </row>
    <row r="59" spans="1:22" ht="25.5">
      <c r="A59" s="50" t="s">
        <v>227</v>
      </c>
      <c r="B59" s="50" t="s">
        <v>228</v>
      </c>
      <c r="C59" s="50" t="s">
        <v>139</v>
      </c>
      <c r="D59" s="50" t="s">
        <v>11</v>
      </c>
      <c r="E59" s="50" t="s">
        <v>4</v>
      </c>
      <c r="F59" s="50" t="s">
        <v>236</v>
      </c>
      <c r="G59" s="50" t="s">
        <v>178</v>
      </c>
      <c r="H59" s="51">
        <v>0</v>
      </c>
      <c r="I59" s="50" t="str">
        <f t="shared" si="0"/>
        <v>2117362001</v>
      </c>
      <c r="J59" s="50" t="s">
        <v>150</v>
      </c>
      <c r="K59" s="50" t="s">
        <v>4</v>
      </c>
      <c r="L59" s="50" t="s">
        <v>230</v>
      </c>
      <c r="M59" s="50">
        <v>0.16200000000000001</v>
      </c>
      <c r="N59" s="50" t="s">
        <v>231</v>
      </c>
      <c r="O59" s="50" t="s">
        <v>145</v>
      </c>
      <c r="P59" s="50" t="s">
        <v>232</v>
      </c>
      <c r="Q59" s="50" t="s">
        <v>92</v>
      </c>
      <c r="R59" s="50" t="s">
        <v>183</v>
      </c>
      <c r="S59" s="50" t="s">
        <v>184</v>
      </c>
      <c r="T59" s="50" t="s">
        <v>233</v>
      </c>
      <c r="U59" s="50" t="s">
        <v>234</v>
      </c>
      <c r="V59" s="54">
        <f>VLOOKUP($I59,'Bon de commande'!$E$16:$N$43,MATCH($E59,'Bon de commande'!$E$16:$N$16,0),FALSE)</f>
        <v>0</v>
      </c>
    </row>
    <row r="60" spans="1:22" ht="25.5">
      <c r="A60" s="50" t="s">
        <v>227</v>
      </c>
      <c r="B60" s="50" t="s">
        <v>228</v>
      </c>
      <c r="C60" s="50" t="s">
        <v>139</v>
      </c>
      <c r="D60" s="50" t="s">
        <v>11</v>
      </c>
      <c r="E60" s="50" t="s">
        <v>5</v>
      </c>
      <c r="F60" s="50" t="s">
        <v>237</v>
      </c>
      <c r="G60" s="50" t="s">
        <v>178</v>
      </c>
      <c r="H60" s="51">
        <v>0</v>
      </c>
      <c r="I60" s="50" t="str">
        <f t="shared" si="0"/>
        <v>2117362001</v>
      </c>
      <c r="J60" s="50" t="s">
        <v>152</v>
      </c>
      <c r="K60" s="50" t="s">
        <v>5</v>
      </c>
      <c r="L60" s="50" t="s">
        <v>230</v>
      </c>
      <c r="M60" s="50">
        <v>0.2</v>
      </c>
      <c r="N60" s="50" t="s">
        <v>231</v>
      </c>
      <c r="O60" s="50" t="s">
        <v>145</v>
      </c>
      <c r="P60" s="50" t="s">
        <v>232</v>
      </c>
      <c r="Q60" s="50" t="s">
        <v>92</v>
      </c>
      <c r="R60" s="50" t="s">
        <v>183</v>
      </c>
      <c r="S60" s="50" t="s">
        <v>184</v>
      </c>
      <c r="T60" s="50" t="s">
        <v>233</v>
      </c>
      <c r="U60" s="50" t="s">
        <v>234</v>
      </c>
      <c r="V60" s="54">
        <f>VLOOKUP($I60,'Bon de commande'!$E$16:$N$43,MATCH($E60,'Bon de commande'!$E$16:$N$16,0),FALSE)</f>
        <v>0</v>
      </c>
    </row>
    <row r="61" spans="1:22" ht="25.5">
      <c r="A61" s="50" t="s">
        <v>227</v>
      </c>
      <c r="B61" s="50" t="s">
        <v>228</v>
      </c>
      <c r="C61" s="50" t="s">
        <v>139</v>
      </c>
      <c r="D61" s="50" t="s">
        <v>11</v>
      </c>
      <c r="E61" s="50" t="s">
        <v>6</v>
      </c>
      <c r="F61" s="50" t="s">
        <v>238</v>
      </c>
      <c r="G61" s="50" t="s">
        <v>178</v>
      </c>
      <c r="H61" s="51">
        <v>0</v>
      </c>
      <c r="I61" s="50" t="str">
        <f t="shared" si="0"/>
        <v>2117362001</v>
      </c>
      <c r="J61" s="50" t="s">
        <v>154</v>
      </c>
      <c r="K61" s="50" t="s">
        <v>6</v>
      </c>
      <c r="L61" s="50" t="s">
        <v>230</v>
      </c>
      <c r="M61" s="50">
        <v>0.182</v>
      </c>
      <c r="N61" s="50" t="s">
        <v>231</v>
      </c>
      <c r="O61" s="50" t="s">
        <v>145</v>
      </c>
      <c r="P61" s="50" t="s">
        <v>232</v>
      </c>
      <c r="Q61" s="50" t="s">
        <v>92</v>
      </c>
      <c r="R61" s="50" t="s">
        <v>183</v>
      </c>
      <c r="S61" s="50" t="s">
        <v>184</v>
      </c>
      <c r="T61" s="50" t="s">
        <v>233</v>
      </c>
      <c r="U61" s="50" t="s">
        <v>234</v>
      </c>
      <c r="V61" s="54">
        <f>VLOOKUP($I61,'Bon de commande'!$E$16:$N$43,MATCH($E61,'Bon de commande'!$E$16:$N$16,0),FALSE)</f>
        <v>0</v>
      </c>
    </row>
    <row r="62" spans="1:22" ht="25.5">
      <c r="A62" s="50" t="s">
        <v>227</v>
      </c>
      <c r="B62" s="50" t="s">
        <v>228</v>
      </c>
      <c r="C62" s="50" t="s">
        <v>139</v>
      </c>
      <c r="D62" s="50" t="s">
        <v>11</v>
      </c>
      <c r="E62" s="50" t="s">
        <v>20</v>
      </c>
      <c r="F62" s="50" t="s">
        <v>239</v>
      </c>
      <c r="G62" s="50" t="s">
        <v>178</v>
      </c>
      <c r="H62" s="51">
        <v>0</v>
      </c>
      <c r="I62" s="50" t="str">
        <f t="shared" ref="I62:I125" si="1">CONCATENATE(A62,C62)</f>
        <v>2117362001</v>
      </c>
      <c r="J62" s="50" t="s">
        <v>156</v>
      </c>
      <c r="K62" s="50" t="s">
        <v>20</v>
      </c>
      <c r="L62" s="50" t="s">
        <v>230</v>
      </c>
      <c r="M62" s="50">
        <v>0.2</v>
      </c>
      <c r="N62" s="50" t="s">
        <v>231</v>
      </c>
      <c r="O62" s="50" t="s">
        <v>145</v>
      </c>
      <c r="P62" s="50" t="s">
        <v>232</v>
      </c>
      <c r="Q62" s="50" t="s">
        <v>92</v>
      </c>
      <c r="R62" s="50" t="s">
        <v>183</v>
      </c>
      <c r="S62" s="50" t="s">
        <v>184</v>
      </c>
      <c r="T62" s="50" t="s">
        <v>233</v>
      </c>
      <c r="U62" s="50" t="s">
        <v>234</v>
      </c>
      <c r="V62" s="54">
        <f>VLOOKUP($I62,'Bon de commande'!$E$16:$N$43,MATCH($E62,'Bon de commande'!$E$16:$N$16,0),FALSE)</f>
        <v>0</v>
      </c>
    </row>
    <row r="63" spans="1:22" ht="25.5">
      <c r="A63" s="50" t="s">
        <v>227</v>
      </c>
      <c r="B63" s="50" t="s">
        <v>228</v>
      </c>
      <c r="C63" s="50" t="s">
        <v>139</v>
      </c>
      <c r="D63" s="50" t="s">
        <v>11</v>
      </c>
      <c r="E63" s="50" t="s">
        <v>21</v>
      </c>
      <c r="F63" s="50" t="s">
        <v>240</v>
      </c>
      <c r="G63" s="50" t="s">
        <v>178</v>
      </c>
      <c r="H63" s="51">
        <v>0</v>
      </c>
      <c r="I63" s="50" t="str">
        <f t="shared" si="1"/>
        <v>2117362001</v>
      </c>
      <c r="J63" s="50" t="s">
        <v>158</v>
      </c>
      <c r="K63" s="50" t="s">
        <v>21</v>
      </c>
      <c r="L63" s="50" t="s">
        <v>230</v>
      </c>
      <c r="M63" s="50">
        <v>0.2</v>
      </c>
      <c r="N63" s="50" t="s">
        <v>231</v>
      </c>
      <c r="O63" s="50" t="s">
        <v>145</v>
      </c>
      <c r="P63" s="50" t="s">
        <v>232</v>
      </c>
      <c r="Q63" s="50" t="s">
        <v>92</v>
      </c>
      <c r="R63" s="50" t="s">
        <v>183</v>
      </c>
      <c r="S63" s="50" t="s">
        <v>184</v>
      </c>
      <c r="T63" s="50" t="s">
        <v>233</v>
      </c>
      <c r="U63" s="50" t="s">
        <v>234</v>
      </c>
      <c r="V63" s="54">
        <f>VLOOKUP($I63,'Bon de commande'!$E$16:$N$43,MATCH($E63,'Bon de commande'!$E$16:$N$16,0),FALSE)</f>
        <v>0</v>
      </c>
    </row>
    <row r="64" spans="1:22" ht="25.5">
      <c r="A64" s="50" t="s">
        <v>241</v>
      </c>
      <c r="B64" s="50" t="s">
        <v>242</v>
      </c>
      <c r="C64" s="50" t="s">
        <v>139</v>
      </c>
      <c r="D64" s="50" t="s">
        <v>11</v>
      </c>
      <c r="E64" s="50" t="s">
        <v>2</v>
      </c>
      <c r="F64" s="50" t="s">
        <v>243</v>
      </c>
      <c r="G64" s="50" t="s">
        <v>178</v>
      </c>
      <c r="H64" s="51">
        <v>0</v>
      </c>
      <c r="I64" s="50" t="str">
        <f t="shared" si="1"/>
        <v>2117372001</v>
      </c>
      <c r="J64" s="50" t="s">
        <v>179</v>
      </c>
      <c r="K64" s="50" t="s">
        <v>2</v>
      </c>
      <c r="L64" s="50" t="s">
        <v>143</v>
      </c>
      <c r="M64" s="50">
        <v>0.2</v>
      </c>
      <c r="N64" s="50" t="s">
        <v>231</v>
      </c>
      <c r="O64" s="50" t="s">
        <v>244</v>
      </c>
      <c r="P64" s="50" t="s">
        <v>245</v>
      </c>
      <c r="Q64" s="50" t="s">
        <v>92</v>
      </c>
      <c r="R64" s="50" t="s">
        <v>183</v>
      </c>
      <c r="S64" s="50" t="s">
        <v>184</v>
      </c>
      <c r="T64" s="50" t="s">
        <v>246</v>
      </c>
      <c r="U64" s="50" t="s">
        <v>234</v>
      </c>
      <c r="V64" s="54">
        <f>VLOOKUP($I64,'Bon de commande'!$E$16:$N$43,MATCH($E64,'Bon de commande'!$E$16:$N$16,0),FALSE)</f>
        <v>0</v>
      </c>
    </row>
    <row r="65" spans="1:22" ht="25.5">
      <c r="A65" s="50" t="s">
        <v>241</v>
      </c>
      <c r="B65" s="50" t="s">
        <v>242</v>
      </c>
      <c r="C65" s="50" t="s">
        <v>139</v>
      </c>
      <c r="D65" s="50" t="s">
        <v>11</v>
      </c>
      <c r="E65" s="50" t="s">
        <v>3</v>
      </c>
      <c r="F65" s="50" t="s">
        <v>247</v>
      </c>
      <c r="G65" s="50" t="s">
        <v>178</v>
      </c>
      <c r="H65" s="51">
        <v>0</v>
      </c>
      <c r="I65" s="50" t="str">
        <f t="shared" si="1"/>
        <v>2117372001</v>
      </c>
      <c r="J65" s="50" t="s">
        <v>142</v>
      </c>
      <c r="K65" s="50" t="s">
        <v>3</v>
      </c>
      <c r="L65" s="50" t="s">
        <v>143</v>
      </c>
      <c r="M65" s="50">
        <v>0.2</v>
      </c>
      <c r="N65" s="50" t="s">
        <v>231</v>
      </c>
      <c r="O65" s="50" t="s">
        <v>244</v>
      </c>
      <c r="P65" s="50" t="s">
        <v>245</v>
      </c>
      <c r="Q65" s="50" t="s">
        <v>92</v>
      </c>
      <c r="R65" s="50" t="s">
        <v>183</v>
      </c>
      <c r="S65" s="50" t="s">
        <v>184</v>
      </c>
      <c r="T65" s="50" t="s">
        <v>246</v>
      </c>
      <c r="U65" s="50" t="s">
        <v>234</v>
      </c>
      <c r="V65" s="54">
        <f>VLOOKUP($I65,'Bon de commande'!$E$16:$N$43,MATCH($E65,'Bon de commande'!$E$16:$N$16,0),FALSE)</f>
        <v>0</v>
      </c>
    </row>
    <row r="66" spans="1:22" ht="25.5">
      <c r="A66" s="50" t="s">
        <v>241</v>
      </c>
      <c r="B66" s="50" t="s">
        <v>242</v>
      </c>
      <c r="C66" s="50" t="s">
        <v>139</v>
      </c>
      <c r="D66" s="50" t="s">
        <v>11</v>
      </c>
      <c r="E66" s="50" t="s">
        <v>4</v>
      </c>
      <c r="F66" s="50" t="s">
        <v>248</v>
      </c>
      <c r="G66" s="50" t="s">
        <v>178</v>
      </c>
      <c r="H66" s="51">
        <v>0</v>
      </c>
      <c r="I66" s="50" t="str">
        <f t="shared" si="1"/>
        <v>2117372001</v>
      </c>
      <c r="J66" s="50" t="s">
        <v>150</v>
      </c>
      <c r="K66" s="50" t="s">
        <v>4</v>
      </c>
      <c r="L66" s="50" t="s">
        <v>143</v>
      </c>
      <c r="M66" s="50">
        <v>0.2</v>
      </c>
      <c r="N66" s="50" t="s">
        <v>231</v>
      </c>
      <c r="O66" s="50" t="s">
        <v>244</v>
      </c>
      <c r="P66" s="50" t="s">
        <v>245</v>
      </c>
      <c r="Q66" s="50" t="s">
        <v>92</v>
      </c>
      <c r="R66" s="50" t="s">
        <v>183</v>
      </c>
      <c r="S66" s="50" t="s">
        <v>184</v>
      </c>
      <c r="T66" s="50" t="s">
        <v>246</v>
      </c>
      <c r="U66" s="50" t="s">
        <v>234</v>
      </c>
      <c r="V66" s="54">
        <f>VLOOKUP($I66,'Bon de commande'!$E$16:$N$43,MATCH($E66,'Bon de commande'!$E$16:$N$16,0),FALSE)</f>
        <v>0</v>
      </c>
    </row>
    <row r="67" spans="1:22" ht="25.5">
      <c r="A67" s="50" t="s">
        <v>241</v>
      </c>
      <c r="B67" s="50" t="s">
        <v>242</v>
      </c>
      <c r="C67" s="50" t="s">
        <v>139</v>
      </c>
      <c r="D67" s="50" t="s">
        <v>11</v>
      </c>
      <c r="E67" s="50" t="s">
        <v>5</v>
      </c>
      <c r="F67" s="50" t="s">
        <v>249</v>
      </c>
      <c r="G67" s="50" t="s">
        <v>178</v>
      </c>
      <c r="H67" s="51">
        <v>0</v>
      </c>
      <c r="I67" s="50" t="str">
        <f t="shared" si="1"/>
        <v>2117372001</v>
      </c>
      <c r="J67" s="50" t="s">
        <v>152</v>
      </c>
      <c r="K67" s="50" t="s">
        <v>5</v>
      </c>
      <c r="L67" s="50" t="s">
        <v>143</v>
      </c>
      <c r="M67" s="50">
        <v>0.2</v>
      </c>
      <c r="N67" s="50" t="s">
        <v>231</v>
      </c>
      <c r="O67" s="50" t="s">
        <v>244</v>
      </c>
      <c r="P67" s="50" t="s">
        <v>245</v>
      </c>
      <c r="Q67" s="50" t="s">
        <v>92</v>
      </c>
      <c r="R67" s="50" t="s">
        <v>183</v>
      </c>
      <c r="S67" s="50" t="s">
        <v>184</v>
      </c>
      <c r="T67" s="50" t="s">
        <v>246</v>
      </c>
      <c r="U67" s="50" t="s">
        <v>234</v>
      </c>
      <c r="V67" s="54">
        <f>VLOOKUP($I67,'Bon de commande'!$E$16:$N$43,MATCH($E67,'Bon de commande'!$E$16:$N$16,0),FALSE)</f>
        <v>0</v>
      </c>
    </row>
    <row r="68" spans="1:22" ht="25.5">
      <c r="A68" s="50" t="s">
        <v>241</v>
      </c>
      <c r="B68" s="50" t="s">
        <v>242</v>
      </c>
      <c r="C68" s="50" t="s">
        <v>139</v>
      </c>
      <c r="D68" s="50" t="s">
        <v>11</v>
      </c>
      <c r="E68" s="50" t="s">
        <v>6</v>
      </c>
      <c r="F68" s="50" t="s">
        <v>250</v>
      </c>
      <c r="G68" s="50" t="s">
        <v>178</v>
      </c>
      <c r="H68" s="51">
        <v>0</v>
      </c>
      <c r="I68" s="50" t="str">
        <f t="shared" si="1"/>
        <v>2117372001</v>
      </c>
      <c r="J68" s="50" t="s">
        <v>154</v>
      </c>
      <c r="K68" s="50" t="s">
        <v>6</v>
      </c>
      <c r="L68" s="50" t="s">
        <v>143</v>
      </c>
      <c r="M68" s="50">
        <v>0.2</v>
      </c>
      <c r="N68" s="50" t="s">
        <v>231</v>
      </c>
      <c r="O68" s="50" t="s">
        <v>244</v>
      </c>
      <c r="P68" s="50" t="s">
        <v>245</v>
      </c>
      <c r="Q68" s="50" t="s">
        <v>92</v>
      </c>
      <c r="R68" s="50" t="s">
        <v>183</v>
      </c>
      <c r="S68" s="50" t="s">
        <v>184</v>
      </c>
      <c r="T68" s="50" t="s">
        <v>246</v>
      </c>
      <c r="U68" s="50" t="s">
        <v>234</v>
      </c>
      <c r="V68" s="54">
        <f>VLOOKUP($I68,'Bon de commande'!$E$16:$N$43,MATCH($E68,'Bon de commande'!$E$16:$N$16,0),FALSE)</f>
        <v>0</v>
      </c>
    </row>
    <row r="69" spans="1:22" ht="25.5">
      <c r="A69" s="50" t="s">
        <v>241</v>
      </c>
      <c r="B69" s="50" t="s">
        <v>242</v>
      </c>
      <c r="C69" s="50" t="s">
        <v>139</v>
      </c>
      <c r="D69" s="50" t="s">
        <v>11</v>
      </c>
      <c r="E69" s="50" t="s">
        <v>20</v>
      </c>
      <c r="F69" s="50" t="s">
        <v>251</v>
      </c>
      <c r="G69" s="50" t="s">
        <v>178</v>
      </c>
      <c r="H69" s="51">
        <v>0</v>
      </c>
      <c r="I69" s="50" t="str">
        <f t="shared" si="1"/>
        <v>2117372001</v>
      </c>
      <c r="J69" s="50" t="s">
        <v>156</v>
      </c>
      <c r="K69" s="50" t="s">
        <v>20</v>
      </c>
      <c r="L69" s="50" t="s">
        <v>143</v>
      </c>
      <c r="M69" s="50">
        <v>0.2</v>
      </c>
      <c r="N69" s="50" t="s">
        <v>231</v>
      </c>
      <c r="O69" s="50" t="s">
        <v>244</v>
      </c>
      <c r="P69" s="50" t="s">
        <v>245</v>
      </c>
      <c r="Q69" s="50" t="s">
        <v>92</v>
      </c>
      <c r="R69" s="50" t="s">
        <v>183</v>
      </c>
      <c r="S69" s="50" t="s">
        <v>184</v>
      </c>
      <c r="T69" s="50" t="s">
        <v>246</v>
      </c>
      <c r="U69" s="50" t="s">
        <v>234</v>
      </c>
      <c r="V69" s="54">
        <f>VLOOKUP($I69,'Bon de commande'!$E$16:$N$43,MATCH($E69,'Bon de commande'!$E$16:$N$16,0),FALSE)</f>
        <v>0</v>
      </c>
    </row>
    <row r="70" spans="1:22" ht="25.5">
      <c r="A70" s="50" t="s">
        <v>252</v>
      </c>
      <c r="B70" s="50" t="s">
        <v>253</v>
      </c>
      <c r="C70" s="50" t="s">
        <v>139</v>
      </c>
      <c r="D70" s="50" t="s">
        <v>11</v>
      </c>
      <c r="E70" s="50" t="s">
        <v>2</v>
      </c>
      <c r="F70" s="50" t="s">
        <v>254</v>
      </c>
      <c r="G70" s="50" t="s">
        <v>178</v>
      </c>
      <c r="H70" s="51">
        <v>0</v>
      </c>
      <c r="I70" s="50" t="str">
        <f t="shared" si="1"/>
        <v>2117382001</v>
      </c>
      <c r="J70" s="50" t="s">
        <v>179</v>
      </c>
      <c r="K70" s="50" t="s">
        <v>2</v>
      </c>
      <c r="L70" s="50" t="s">
        <v>180</v>
      </c>
      <c r="M70" s="50">
        <v>0.15</v>
      </c>
      <c r="N70" s="50" t="s">
        <v>181</v>
      </c>
      <c r="O70" s="50" t="s">
        <v>145</v>
      </c>
      <c r="P70" s="50" t="s">
        <v>182</v>
      </c>
      <c r="Q70" s="50" t="s">
        <v>92</v>
      </c>
      <c r="R70" s="50" t="s">
        <v>183</v>
      </c>
      <c r="S70" s="50" t="s">
        <v>184</v>
      </c>
      <c r="T70" s="50" t="s">
        <v>95</v>
      </c>
      <c r="U70" s="50" t="s">
        <v>185</v>
      </c>
      <c r="V70" s="54">
        <f>VLOOKUP($I70,'Bon de commande'!$E$16:$N$43,MATCH($E70,'Bon de commande'!$E$16:$N$16,0),FALSE)</f>
        <v>0</v>
      </c>
    </row>
    <row r="71" spans="1:22" ht="25.5">
      <c r="A71" s="50" t="s">
        <v>252</v>
      </c>
      <c r="B71" s="50" t="s">
        <v>253</v>
      </c>
      <c r="C71" s="50" t="s">
        <v>139</v>
      </c>
      <c r="D71" s="50" t="s">
        <v>11</v>
      </c>
      <c r="E71" s="50" t="s">
        <v>3</v>
      </c>
      <c r="F71" s="50" t="s">
        <v>255</v>
      </c>
      <c r="G71" s="50" t="s">
        <v>178</v>
      </c>
      <c r="H71" s="51">
        <v>0</v>
      </c>
      <c r="I71" s="50" t="str">
        <f t="shared" si="1"/>
        <v>2117382001</v>
      </c>
      <c r="J71" s="50" t="s">
        <v>142</v>
      </c>
      <c r="K71" s="50" t="s">
        <v>3</v>
      </c>
      <c r="L71" s="50" t="s">
        <v>180</v>
      </c>
      <c r="M71" s="50">
        <v>0.156</v>
      </c>
      <c r="N71" s="50" t="s">
        <v>181</v>
      </c>
      <c r="O71" s="50" t="s">
        <v>145</v>
      </c>
      <c r="P71" s="50" t="s">
        <v>182</v>
      </c>
      <c r="Q71" s="50" t="s">
        <v>92</v>
      </c>
      <c r="R71" s="50" t="s">
        <v>183</v>
      </c>
      <c r="S71" s="50" t="s">
        <v>184</v>
      </c>
      <c r="T71" s="50" t="s">
        <v>95</v>
      </c>
      <c r="U71" s="50" t="s">
        <v>185</v>
      </c>
      <c r="V71" s="54">
        <f>VLOOKUP($I71,'Bon de commande'!$E$16:$N$43,MATCH($E71,'Bon de commande'!$E$16:$N$16,0),FALSE)</f>
        <v>0</v>
      </c>
    </row>
    <row r="72" spans="1:22" ht="25.5">
      <c r="A72" s="50" t="s">
        <v>252</v>
      </c>
      <c r="B72" s="50" t="s">
        <v>253</v>
      </c>
      <c r="C72" s="50" t="s">
        <v>139</v>
      </c>
      <c r="D72" s="50" t="s">
        <v>11</v>
      </c>
      <c r="E72" s="50" t="s">
        <v>4</v>
      </c>
      <c r="F72" s="50" t="s">
        <v>256</v>
      </c>
      <c r="G72" s="50" t="s">
        <v>178</v>
      </c>
      <c r="H72" s="51">
        <v>0</v>
      </c>
      <c r="I72" s="50" t="str">
        <f t="shared" si="1"/>
        <v>2117382001</v>
      </c>
      <c r="J72" s="50" t="s">
        <v>150</v>
      </c>
      <c r="K72" s="50" t="s">
        <v>4</v>
      </c>
      <c r="L72" s="50" t="s">
        <v>180</v>
      </c>
      <c r="M72" s="50">
        <v>0.16400000000000001</v>
      </c>
      <c r="N72" s="50" t="s">
        <v>181</v>
      </c>
      <c r="O72" s="50" t="s">
        <v>145</v>
      </c>
      <c r="P72" s="50" t="s">
        <v>182</v>
      </c>
      <c r="Q72" s="50" t="s">
        <v>92</v>
      </c>
      <c r="R72" s="50" t="s">
        <v>183</v>
      </c>
      <c r="S72" s="50" t="s">
        <v>184</v>
      </c>
      <c r="T72" s="50" t="s">
        <v>95</v>
      </c>
      <c r="U72" s="50" t="s">
        <v>185</v>
      </c>
      <c r="V72" s="54">
        <f>VLOOKUP($I72,'Bon de commande'!$E$16:$N$43,MATCH($E72,'Bon de commande'!$E$16:$N$16,0),FALSE)</f>
        <v>0</v>
      </c>
    </row>
    <row r="73" spans="1:22" ht="25.5">
      <c r="A73" s="50" t="s">
        <v>252</v>
      </c>
      <c r="B73" s="50" t="s">
        <v>253</v>
      </c>
      <c r="C73" s="50" t="s">
        <v>139</v>
      </c>
      <c r="D73" s="50" t="s">
        <v>11</v>
      </c>
      <c r="E73" s="50" t="s">
        <v>5</v>
      </c>
      <c r="F73" s="50" t="s">
        <v>257</v>
      </c>
      <c r="G73" s="50" t="s">
        <v>178</v>
      </c>
      <c r="H73" s="51">
        <v>0</v>
      </c>
      <c r="I73" s="50" t="str">
        <f t="shared" si="1"/>
        <v>2117382001</v>
      </c>
      <c r="J73" s="50" t="s">
        <v>152</v>
      </c>
      <c r="K73" s="50" t="s">
        <v>5</v>
      </c>
      <c r="L73" s="50" t="s">
        <v>180</v>
      </c>
      <c r="M73" s="50">
        <v>0.17799999999999999</v>
      </c>
      <c r="N73" s="50" t="s">
        <v>181</v>
      </c>
      <c r="O73" s="50" t="s">
        <v>145</v>
      </c>
      <c r="P73" s="50" t="s">
        <v>182</v>
      </c>
      <c r="Q73" s="50" t="s">
        <v>92</v>
      </c>
      <c r="R73" s="50" t="s">
        <v>183</v>
      </c>
      <c r="S73" s="50" t="s">
        <v>184</v>
      </c>
      <c r="T73" s="50" t="s">
        <v>95</v>
      </c>
      <c r="U73" s="50" t="s">
        <v>185</v>
      </c>
      <c r="V73" s="54">
        <f>VLOOKUP($I73,'Bon de commande'!$E$16:$N$43,MATCH($E73,'Bon de commande'!$E$16:$N$16,0),FALSE)</f>
        <v>0</v>
      </c>
    </row>
    <row r="74" spans="1:22" ht="25.5">
      <c r="A74" s="50" t="s">
        <v>252</v>
      </c>
      <c r="B74" s="50" t="s">
        <v>253</v>
      </c>
      <c r="C74" s="50" t="s">
        <v>139</v>
      </c>
      <c r="D74" s="50" t="s">
        <v>11</v>
      </c>
      <c r="E74" s="50" t="s">
        <v>6</v>
      </c>
      <c r="F74" s="50" t="s">
        <v>258</v>
      </c>
      <c r="G74" s="50" t="s">
        <v>178</v>
      </c>
      <c r="H74" s="51">
        <v>0</v>
      </c>
      <c r="I74" s="50" t="str">
        <f t="shared" si="1"/>
        <v>2117382001</v>
      </c>
      <c r="J74" s="50" t="s">
        <v>154</v>
      </c>
      <c r="K74" s="50" t="s">
        <v>6</v>
      </c>
      <c r="L74" s="50" t="s">
        <v>180</v>
      </c>
      <c r="M74" s="50">
        <v>0.184</v>
      </c>
      <c r="N74" s="50" t="s">
        <v>181</v>
      </c>
      <c r="O74" s="50" t="s">
        <v>145</v>
      </c>
      <c r="P74" s="50" t="s">
        <v>182</v>
      </c>
      <c r="Q74" s="50" t="s">
        <v>92</v>
      </c>
      <c r="R74" s="50" t="s">
        <v>183</v>
      </c>
      <c r="S74" s="50" t="s">
        <v>184</v>
      </c>
      <c r="T74" s="50" t="s">
        <v>95</v>
      </c>
      <c r="U74" s="50" t="s">
        <v>185</v>
      </c>
      <c r="V74" s="54">
        <f>VLOOKUP($I74,'Bon de commande'!$E$16:$N$43,MATCH($E74,'Bon de commande'!$E$16:$N$16,0),FALSE)</f>
        <v>0</v>
      </c>
    </row>
    <row r="75" spans="1:22" ht="25.5">
      <c r="A75" s="50" t="s">
        <v>252</v>
      </c>
      <c r="B75" s="50" t="s">
        <v>253</v>
      </c>
      <c r="C75" s="50" t="s">
        <v>139</v>
      </c>
      <c r="D75" s="50" t="s">
        <v>11</v>
      </c>
      <c r="E75" s="50" t="s">
        <v>20</v>
      </c>
      <c r="F75" s="50" t="s">
        <v>259</v>
      </c>
      <c r="G75" s="50" t="s">
        <v>178</v>
      </c>
      <c r="H75" s="51">
        <v>0</v>
      </c>
      <c r="I75" s="50" t="str">
        <f t="shared" si="1"/>
        <v>2117382001</v>
      </c>
      <c r="J75" s="50" t="s">
        <v>156</v>
      </c>
      <c r="K75" s="50" t="s">
        <v>20</v>
      </c>
      <c r="L75" s="50" t="s">
        <v>180</v>
      </c>
      <c r="M75" s="50">
        <v>0.25</v>
      </c>
      <c r="N75" s="50" t="s">
        <v>181</v>
      </c>
      <c r="O75" s="50" t="s">
        <v>145</v>
      </c>
      <c r="P75" s="50" t="s">
        <v>182</v>
      </c>
      <c r="Q75" s="50" t="s">
        <v>92</v>
      </c>
      <c r="R75" s="50" t="s">
        <v>183</v>
      </c>
      <c r="S75" s="50" t="s">
        <v>184</v>
      </c>
      <c r="T75" s="50" t="s">
        <v>95</v>
      </c>
      <c r="U75" s="50" t="s">
        <v>185</v>
      </c>
      <c r="V75" s="54">
        <f>VLOOKUP($I75,'Bon de commande'!$E$16:$N$43,MATCH($E75,'Bon de commande'!$E$16:$N$16,0),FALSE)</f>
        <v>0</v>
      </c>
    </row>
    <row r="76" spans="1:22" ht="25.5">
      <c r="A76" s="50" t="s">
        <v>252</v>
      </c>
      <c r="B76" s="50" t="s">
        <v>253</v>
      </c>
      <c r="C76" s="50" t="s">
        <v>139</v>
      </c>
      <c r="D76" s="50" t="s">
        <v>11</v>
      </c>
      <c r="E76" s="50" t="s">
        <v>21</v>
      </c>
      <c r="F76" s="50" t="s">
        <v>260</v>
      </c>
      <c r="G76" s="50" t="s">
        <v>178</v>
      </c>
      <c r="H76" s="51">
        <v>0</v>
      </c>
      <c r="I76" s="50" t="str">
        <f t="shared" si="1"/>
        <v>2117382001</v>
      </c>
      <c r="J76" s="50" t="s">
        <v>158</v>
      </c>
      <c r="K76" s="50" t="s">
        <v>21</v>
      </c>
      <c r="L76" s="50" t="s">
        <v>180</v>
      </c>
      <c r="M76" s="50">
        <v>0.25</v>
      </c>
      <c r="N76" s="50" t="s">
        <v>181</v>
      </c>
      <c r="O76" s="50" t="s">
        <v>145</v>
      </c>
      <c r="P76" s="50" t="s">
        <v>182</v>
      </c>
      <c r="Q76" s="50" t="s">
        <v>92</v>
      </c>
      <c r="R76" s="50" t="s">
        <v>183</v>
      </c>
      <c r="S76" s="50" t="s">
        <v>184</v>
      </c>
      <c r="T76" s="50" t="s">
        <v>95</v>
      </c>
      <c r="U76" s="50" t="s">
        <v>185</v>
      </c>
      <c r="V76" s="54">
        <f>VLOOKUP($I76,'Bon de commande'!$E$16:$N$43,MATCH($E76,'Bon de commande'!$E$16:$N$16,0),FALSE)</f>
        <v>0</v>
      </c>
    </row>
    <row r="77" spans="1:22" ht="25.5">
      <c r="A77" s="50" t="s">
        <v>252</v>
      </c>
      <c r="B77" s="50" t="s">
        <v>253</v>
      </c>
      <c r="C77" s="50" t="s">
        <v>210</v>
      </c>
      <c r="D77" s="50" t="s">
        <v>33</v>
      </c>
      <c r="E77" s="50" t="s">
        <v>2</v>
      </c>
      <c r="F77" s="50" t="s">
        <v>261</v>
      </c>
      <c r="G77" s="50" t="s">
        <v>178</v>
      </c>
      <c r="H77" s="51">
        <v>0</v>
      </c>
      <c r="I77" s="50" t="str">
        <f t="shared" si="1"/>
        <v>2117383648</v>
      </c>
      <c r="J77" s="50" t="s">
        <v>212</v>
      </c>
      <c r="K77" s="50" t="s">
        <v>2</v>
      </c>
      <c r="L77" s="50" t="s">
        <v>180</v>
      </c>
      <c r="M77" s="50">
        <v>0.15</v>
      </c>
      <c r="N77" s="50" t="s">
        <v>181</v>
      </c>
      <c r="O77" s="50" t="s">
        <v>145</v>
      </c>
      <c r="P77" s="50" t="s">
        <v>182</v>
      </c>
      <c r="Q77" s="50" t="s">
        <v>92</v>
      </c>
      <c r="R77" s="50" t="s">
        <v>183</v>
      </c>
      <c r="S77" s="50" t="s">
        <v>184</v>
      </c>
      <c r="T77" s="50" t="s">
        <v>95</v>
      </c>
      <c r="U77" s="50" t="s">
        <v>185</v>
      </c>
      <c r="V77" s="54">
        <f>VLOOKUP($I77,'Bon de commande'!$E$16:$N$43,MATCH($E77,'Bon de commande'!$E$16:$N$16,0),FALSE)</f>
        <v>0</v>
      </c>
    </row>
    <row r="78" spans="1:22" ht="25.5">
      <c r="A78" s="50" t="s">
        <v>252</v>
      </c>
      <c r="B78" s="50" t="s">
        <v>253</v>
      </c>
      <c r="C78" s="50" t="s">
        <v>210</v>
      </c>
      <c r="D78" s="50" t="s">
        <v>33</v>
      </c>
      <c r="E78" s="50" t="s">
        <v>3</v>
      </c>
      <c r="F78" s="50" t="s">
        <v>262</v>
      </c>
      <c r="G78" s="50" t="s">
        <v>178</v>
      </c>
      <c r="H78" s="51">
        <v>0</v>
      </c>
      <c r="I78" s="50" t="str">
        <f t="shared" si="1"/>
        <v>2117383648</v>
      </c>
      <c r="J78" s="50" t="s">
        <v>214</v>
      </c>
      <c r="K78" s="50" t="s">
        <v>3</v>
      </c>
      <c r="L78" s="50" t="s">
        <v>180</v>
      </c>
      <c r="M78" s="50">
        <v>0.156</v>
      </c>
      <c r="N78" s="50" t="s">
        <v>181</v>
      </c>
      <c r="O78" s="50" t="s">
        <v>145</v>
      </c>
      <c r="P78" s="50" t="s">
        <v>182</v>
      </c>
      <c r="Q78" s="50" t="s">
        <v>92</v>
      </c>
      <c r="R78" s="50" t="s">
        <v>183</v>
      </c>
      <c r="S78" s="50" t="s">
        <v>184</v>
      </c>
      <c r="T78" s="50" t="s">
        <v>95</v>
      </c>
      <c r="U78" s="50" t="s">
        <v>185</v>
      </c>
      <c r="V78" s="54">
        <f>VLOOKUP($I78,'Bon de commande'!$E$16:$N$43,MATCH($E78,'Bon de commande'!$E$16:$N$16,0),FALSE)</f>
        <v>0</v>
      </c>
    </row>
    <row r="79" spans="1:22" ht="25.5">
      <c r="A79" s="50" t="s">
        <v>252</v>
      </c>
      <c r="B79" s="50" t="s">
        <v>253</v>
      </c>
      <c r="C79" s="50" t="s">
        <v>210</v>
      </c>
      <c r="D79" s="50" t="s">
        <v>33</v>
      </c>
      <c r="E79" s="50" t="s">
        <v>4</v>
      </c>
      <c r="F79" s="50" t="s">
        <v>263</v>
      </c>
      <c r="G79" s="50" t="s">
        <v>178</v>
      </c>
      <c r="H79" s="51">
        <v>0</v>
      </c>
      <c r="I79" s="50" t="str">
        <f t="shared" si="1"/>
        <v>2117383648</v>
      </c>
      <c r="J79" s="50" t="s">
        <v>216</v>
      </c>
      <c r="K79" s="50" t="s">
        <v>4</v>
      </c>
      <c r="L79" s="50" t="s">
        <v>180</v>
      </c>
      <c r="M79" s="50">
        <v>0.16400000000000001</v>
      </c>
      <c r="N79" s="50" t="s">
        <v>181</v>
      </c>
      <c r="O79" s="50" t="s">
        <v>145</v>
      </c>
      <c r="P79" s="50" t="s">
        <v>182</v>
      </c>
      <c r="Q79" s="50" t="s">
        <v>92</v>
      </c>
      <c r="R79" s="50" t="s">
        <v>183</v>
      </c>
      <c r="S79" s="50" t="s">
        <v>184</v>
      </c>
      <c r="T79" s="50" t="s">
        <v>95</v>
      </c>
      <c r="U79" s="50" t="s">
        <v>185</v>
      </c>
      <c r="V79" s="54">
        <f>VLOOKUP($I79,'Bon de commande'!$E$16:$N$43,MATCH($E79,'Bon de commande'!$E$16:$N$16,0),FALSE)</f>
        <v>0</v>
      </c>
    </row>
    <row r="80" spans="1:22" ht="25.5">
      <c r="A80" s="50" t="s">
        <v>252</v>
      </c>
      <c r="B80" s="50" t="s">
        <v>253</v>
      </c>
      <c r="C80" s="50" t="s">
        <v>210</v>
      </c>
      <c r="D80" s="50" t="s">
        <v>33</v>
      </c>
      <c r="E80" s="50" t="s">
        <v>5</v>
      </c>
      <c r="F80" s="50" t="s">
        <v>264</v>
      </c>
      <c r="G80" s="50" t="s">
        <v>178</v>
      </c>
      <c r="H80" s="51">
        <v>0</v>
      </c>
      <c r="I80" s="50" t="str">
        <f t="shared" si="1"/>
        <v>2117383648</v>
      </c>
      <c r="J80" s="50" t="s">
        <v>218</v>
      </c>
      <c r="K80" s="50" t="s">
        <v>5</v>
      </c>
      <c r="L80" s="50" t="s">
        <v>180</v>
      </c>
      <c r="M80" s="50">
        <v>0.17799999999999999</v>
      </c>
      <c r="N80" s="50" t="s">
        <v>181</v>
      </c>
      <c r="O80" s="50" t="s">
        <v>145</v>
      </c>
      <c r="P80" s="50" t="s">
        <v>182</v>
      </c>
      <c r="Q80" s="50" t="s">
        <v>92</v>
      </c>
      <c r="R80" s="50" t="s">
        <v>183</v>
      </c>
      <c r="S80" s="50" t="s">
        <v>184</v>
      </c>
      <c r="T80" s="50" t="s">
        <v>95</v>
      </c>
      <c r="U80" s="50" t="s">
        <v>185</v>
      </c>
      <c r="V80" s="54">
        <f>VLOOKUP($I80,'Bon de commande'!$E$16:$N$43,MATCH($E80,'Bon de commande'!$E$16:$N$16,0),FALSE)</f>
        <v>0</v>
      </c>
    </row>
    <row r="81" spans="1:22" ht="25.5">
      <c r="A81" s="50" t="s">
        <v>252</v>
      </c>
      <c r="B81" s="50" t="s">
        <v>253</v>
      </c>
      <c r="C81" s="50" t="s">
        <v>210</v>
      </c>
      <c r="D81" s="50" t="s">
        <v>33</v>
      </c>
      <c r="E81" s="50" t="s">
        <v>6</v>
      </c>
      <c r="F81" s="50" t="s">
        <v>265</v>
      </c>
      <c r="G81" s="50" t="s">
        <v>178</v>
      </c>
      <c r="H81" s="51">
        <v>0</v>
      </c>
      <c r="I81" s="50" t="str">
        <f t="shared" si="1"/>
        <v>2117383648</v>
      </c>
      <c r="J81" s="50" t="s">
        <v>220</v>
      </c>
      <c r="K81" s="50" t="s">
        <v>6</v>
      </c>
      <c r="L81" s="50" t="s">
        <v>180</v>
      </c>
      <c r="M81" s="50">
        <v>0.184</v>
      </c>
      <c r="N81" s="50" t="s">
        <v>181</v>
      </c>
      <c r="O81" s="50" t="s">
        <v>145</v>
      </c>
      <c r="P81" s="50" t="s">
        <v>182</v>
      </c>
      <c r="Q81" s="50" t="s">
        <v>92</v>
      </c>
      <c r="R81" s="50" t="s">
        <v>183</v>
      </c>
      <c r="S81" s="50" t="s">
        <v>184</v>
      </c>
      <c r="T81" s="50" t="s">
        <v>95</v>
      </c>
      <c r="U81" s="50" t="s">
        <v>185</v>
      </c>
      <c r="V81" s="54">
        <f>VLOOKUP($I81,'Bon de commande'!$E$16:$N$43,MATCH($E81,'Bon de commande'!$E$16:$N$16,0),FALSE)</f>
        <v>0</v>
      </c>
    </row>
    <row r="82" spans="1:22" ht="25.5">
      <c r="A82" s="50" t="s">
        <v>252</v>
      </c>
      <c r="B82" s="50" t="s">
        <v>253</v>
      </c>
      <c r="C82" s="50" t="s">
        <v>210</v>
      </c>
      <c r="D82" s="50" t="s">
        <v>33</v>
      </c>
      <c r="E82" s="50" t="s">
        <v>20</v>
      </c>
      <c r="F82" s="50" t="s">
        <v>266</v>
      </c>
      <c r="G82" s="50" t="s">
        <v>178</v>
      </c>
      <c r="H82" s="51">
        <v>0</v>
      </c>
      <c r="I82" s="50" t="str">
        <f t="shared" si="1"/>
        <v>2117383648</v>
      </c>
      <c r="J82" s="50" t="s">
        <v>222</v>
      </c>
      <c r="K82" s="50" t="s">
        <v>20</v>
      </c>
      <c r="L82" s="50" t="s">
        <v>180</v>
      </c>
      <c r="M82" s="50">
        <v>0.25</v>
      </c>
      <c r="N82" s="50" t="s">
        <v>181</v>
      </c>
      <c r="O82" s="50" t="s">
        <v>145</v>
      </c>
      <c r="P82" s="50" t="s">
        <v>182</v>
      </c>
      <c r="Q82" s="50" t="s">
        <v>92</v>
      </c>
      <c r="R82" s="50" t="s">
        <v>183</v>
      </c>
      <c r="S82" s="50" t="s">
        <v>184</v>
      </c>
      <c r="T82" s="50" t="s">
        <v>95</v>
      </c>
      <c r="U82" s="50" t="s">
        <v>185</v>
      </c>
      <c r="V82" s="54">
        <f>VLOOKUP($I82,'Bon de commande'!$E$16:$N$43,MATCH($E82,'Bon de commande'!$E$16:$N$16,0),FALSE)</f>
        <v>0</v>
      </c>
    </row>
    <row r="83" spans="1:22" ht="25.5">
      <c r="A83" s="50" t="s">
        <v>252</v>
      </c>
      <c r="B83" s="50" t="s">
        <v>253</v>
      </c>
      <c r="C83" s="50" t="s">
        <v>210</v>
      </c>
      <c r="D83" s="50" t="s">
        <v>33</v>
      </c>
      <c r="E83" s="50" t="s">
        <v>21</v>
      </c>
      <c r="F83" s="50" t="s">
        <v>267</v>
      </c>
      <c r="G83" s="50" t="s">
        <v>178</v>
      </c>
      <c r="H83" s="51">
        <v>0</v>
      </c>
      <c r="I83" s="50" t="str">
        <f t="shared" si="1"/>
        <v>2117383648</v>
      </c>
      <c r="J83" s="50" t="s">
        <v>224</v>
      </c>
      <c r="K83" s="50" t="s">
        <v>21</v>
      </c>
      <c r="L83" s="50" t="s">
        <v>180</v>
      </c>
      <c r="M83" s="50">
        <v>0.25</v>
      </c>
      <c r="N83" s="50" t="s">
        <v>181</v>
      </c>
      <c r="O83" s="50" t="s">
        <v>145</v>
      </c>
      <c r="P83" s="50" t="s">
        <v>182</v>
      </c>
      <c r="Q83" s="50" t="s">
        <v>92</v>
      </c>
      <c r="R83" s="50" t="s">
        <v>183</v>
      </c>
      <c r="S83" s="50" t="s">
        <v>184</v>
      </c>
      <c r="T83" s="50" t="s">
        <v>95</v>
      </c>
      <c r="U83" s="50" t="s">
        <v>185</v>
      </c>
      <c r="V83" s="54">
        <f>VLOOKUP($I83,'Bon de commande'!$E$16:$N$43,MATCH($E83,'Bon de commande'!$E$16:$N$16,0),FALSE)</f>
        <v>0</v>
      </c>
    </row>
    <row r="84" spans="1:22" ht="25.5">
      <c r="A84" s="50" t="s">
        <v>35</v>
      </c>
      <c r="B84" s="50" t="s">
        <v>268</v>
      </c>
      <c r="C84" s="50" t="s">
        <v>139</v>
      </c>
      <c r="D84" s="50" t="s">
        <v>11</v>
      </c>
      <c r="E84" s="50" t="s">
        <v>2</v>
      </c>
      <c r="F84" s="50" t="s">
        <v>269</v>
      </c>
      <c r="G84" s="50" t="s">
        <v>163</v>
      </c>
      <c r="H84" s="51">
        <v>0</v>
      </c>
      <c r="I84" s="50" t="str">
        <f t="shared" si="1"/>
        <v>2119452001</v>
      </c>
      <c r="J84" s="50" t="s">
        <v>179</v>
      </c>
      <c r="K84" s="50" t="s">
        <v>2</v>
      </c>
      <c r="L84" s="50" t="s">
        <v>270</v>
      </c>
      <c r="M84" s="50">
        <v>0.32</v>
      </c>
      <c r="N84" s="50" t="s">
        <v>165</v>
      </c>
      <c r="O84" s="50" t="s">
        <v>244</v>
      </c>
      <c r="P84" s="50" t="s">
        <v>271</v>
      </c>
      <c r="Q84" s="50" t="s">
        <v>92</v>
      </c>
      <c r="R84" s="50" t="s">
        <v>93</v>
      </c>
      <c r="S84" s="50" t="s">
        <v>147</v>
      </c>
      <c r="T84" s="50" t="s">
        <v>246</v>
      </c>
      <c r="U84" s="50" t="s">
        <v>167</v>
      </c>
      <c r="V84" s="54">
        <f>VLOOKUP($I84,'Bon de commande'!$E$16:$N$43,MATCH($E84,'Bon de commande'!$E$16:$N$16,0),FALSE)</f>
        <v>0</v>
      </c>
    </row>
    <row r="85" spans="1:22" ht="25.5">
      <c r="A85" s="50" t="s">
        <v>35</v>
      </c>
      <c r="B85" s="50" t="s">
        <v>268</v>
      </c>
      <c r="C85" s="50" t="s">
        <v>139</v>
      </c>
      <c r="D85" s="50" t="s">
        <v>11</v>
      </c>
      <c r="E85" s="50" t="s">
        <v>3</v>
      </c>
      <c r="F85" s="50" t="s">
        <v>272</v>
      </c>
      <c r="G85" s="50" t="s">
        <v>163</v>
      </c>
      <c r="H85" s="51">
        <v>0</v>
      </c>
      <c r="I85" s="50" t="str">
        <f t="shared" si="1"/>
        <v>2119452001</v>
      </c>
      <c r="J85" s="50" t="s">
        <v>142</v>
      </c>
      <c r="K85" s="50" t="s">
        <v>3</v>
      </c>
      <c r="L85" s="50" t="s">
        <v>270</v>
      </c>
      <c r="M85" s="50">
        <v>0.33400000000000002</v>
      </c>
      <c r="N85" s="50" t="s">
        <v>165</v>
      </c>
      <c r="O85" s="50" t="s">
        <v>244</v>
      </c>
      <c r="P85" s="50" t="s">
        <v>271</v>
      </c>
      <c r="Q85" s="50" t="s">
        <v>92</v>
      </c>
      <c r="R85" s="50" t="s">
        <v>93</v>
      </c>
      <c r="S85" s="50" t="s">
        <v>147</v>
      </c>
      <c r="T85" s="50" t="s">
        <v>246</v>
      </c>
      <c r="U85" s="50" t="s">
        <v>167</v>
      </c>
      <c r="V85" s="54">
        <f>VLOOKUP($I85,'Bon de commande'!$E$16:$N$43,MATCH($E85,'Bon de commande'!$E$16:$N$16,0),FALSE)</f>
        <v>0</v>
      </c>
    </row>
    <row r="86" spans="1:22" ht="25.5">
      <c r="A86" s="50" t="s">
        <v>35</v>
      </c>
      <c r="B86" s="50" t="s">
        <v>268</v>
      </c>
      <c r="C86" s="50" t="s">
        <v>139</v>
      </c>
      <c r="D86" s="50" t="s">
        <v>11</v>
      </c>
      <c r="E86" s="50" t="s">
        <v>4</v>
      </c>
      <c r="F86" s="50" t="s">
        <v>273</v>
      </c>
      <c r="G86" s="50" t="s">
        <v>163</v>
      </c>
      <c r="H86" s="51">
        <v>0</v>
      </c>
      <c r="I86" s="50" t="str">
        <f t="shared" si="1"/>
        <v>2119452001</v>
      </c>
      <c r="J86" s="50" t="s">
        <v>150</v>
      </c>
      <c r="K86" s="50" t="s">
        <v>4</v>
      </c>
      <c r="L86" s="50" t="s">
        <v>270</v>
      </c>
      <c r="M86" s="50">
        <v>0.36399999999999999</v>
      </c>
      <c r="N86" s="50" t="s">
        <v>165</v>
      </c>
      <c r="O86" s="50" t="s">
        <v>244</v>
      </c>
      <c r="P86" s="50" t="s">
        <v>271</v>
      </c>
      <c r="Q86" s="50" t="s">
        <v>92</v>
      </c>
      <c r="R86" s="50" t="s">
        <v>93</v>
      </c>
      <c r="S86" s="50" t="s">
        <v>147</v>
      </c>
      <c r="T86" s="50" t="s">
        <v>246</v>
      </c>
      <c r="U86" s="50" t="s">
        <v>167</v>
      </c>
      <c r="V86" s="54">
        <f>VLOOKUP($I86,'Bon de commande'!$E$16:$N$43,MATCH($E86,'Bon de commande'!$E$16:$N$16,0),FALSE)</f>
        <v>0</v>
      </c>
    </row>
    <row r="87" spans="1:22" ht="25.5">
      <c r="A87" s="50" t="s">
        <v>35</v>
      </c>
      <c r="B87" s="50" t="s">
        <v>268</v>
      </c>
      <c r="C87" s="50" t="s">
        <v>139</v>
      </c>
      <c r="D87" s="50" t="s">
        <v>11</v>
      </c>
      <c r="E87" s="50" t="s">
        <v>5</v>
      </c>
      <c r="F87" s="50" t="s">
        <v>274</v>
      </c>
      <c r="G87" s="50" t="s">
        <v>163</v>
      </c>
      <c r="H87" s="51">
        <v>0</v>
      </c>
      <c r="I87" s="50" t="str">
        <f t="shared" si="1"/>
        <v>2119452001</v>
      </c>
      <c r="J87" s="50" t="s">
        <v>152</v>
      </c>
      <c r="K87" s="50" t="s">
        <v>5</v>
      </c>
      <c r="L87" s="50" t="s">
        <v>270</v>
      </c>
      <c r="M87" s="50">
        <v>0.38</v>
      </c>
      <c r="N87" s="50" t="s">
        <v>165</v>
      </c>
      <c r="O87" s="50" t="s">
        <v>244</v>
      </c>
      <c r="P87" s="50" t="s">
        <v>271</v>
      </c>
      <c r="Q87" s="50" t="s">
        <v>92</v>
      </c>
      <c r="R87" s="50" t="s">
        <v>93</v>
      </c>
      <c r="S87" s="50" t="s">
        <v>147</v>
      </c>
      <c r="T87" s="50" t="s">
        <v>246</v>
      </c>
      <c r="U87" s="50" t="s">
        <v>167</v>
      </c>
      <c r="V87" s="54">
        <f>VLOOKUP($I87,'Bon de commande'!$E$16:$N$43,MATCH($E87,'Bon de commande'!$E$16:$N$16,0),FALSE)</f>
        <v>0</v>
      </c>
    </row>
    <row r="88" spans="1:22" ht="25.5">
      <c r="A88" s="50" t="s">
        <v>35</v>
      </c>
      <c r="B88" s="50" t="s">
        <v>268</v>
      </c>
      <c r="C88" s="50" t="s">
        <v>139</v>
      </c>
      <c r="D88" s="50" t="s">
        <v>11</v>
      </c>
      <c r="E88" s="50" t="s">
        <v>6</v>
      </c>
      <c r="F88" s="50" t="s">
        <v>275</v>
      </c>
      <c r="G88" s="50" t="s">
        <v>163</v>
      </c>
      <c r="H88" s="51">
        <v>0</v>
      </c>
      <c r="I88" s="50" t="str">
        <f t="shared" si="1"/>
        <v>2119452001</v>
      </c>
      <c r="J88" s="50" t="s">
        <v>154</v>
      </c>
      <c r="K88" s="50" t="s">
        <v>6</v>
      </c>
      <c r="L88" s="50" t="s">
        <v>270</v>
      </c>
      <c r="M88" s="50">
        <v>0.39800000000000002</v>
      </c>
      <c r="N88" s="50" t="s">
        <v>165</v>
      </c>
      <c r="O88" s="50" t="s">
        <v>244</v>
      </c>
      <c r="P88" s="50" t="s">
        <v>271</v>
      </c>
      <c r="Q88" s="50" t="s">
        <v>92</v>
      </c>
      <c r="R88" s="50" t="s">
        <v>93</v>
      </c>
      <c r="S88" s="50" t="s">
        <v>147</v>
      </c>
      <c r="T88" s="50" t="s">
        <v>246</v>
      </c>
      <c r="U88" s="50" t="s">
        <v>167</v>
      </c>
      <c r="V88" s="54">
        <f>VLOOKUP($I88,'Bon de commande'!$E$16:$N$43,MATCH($E88,'Bon de commande'!$E$16:$N$16,0),FALSE)</f>
        <v>0</v>
      </c>
    </row>
    <row r="89" spans="1:22" ht="25.5">
      <c r="A89" s="50" t="s">
        <v>35</v>
      </c>
      <c r="B89" s="50" t="s">
        <v>268</v>
      </c>
      <c r="C89" s="50" t="s">
        <v>139</v>
      </c>
      <c r="D89" s="50" t="s">
        <v>11</v>
      </c>
      <c r="E89" s="50" t="s">
        <v>20</v>
      </c>
      <c r="F89" s="50" t="s">
        <v>276</v>
      </c>
      <c r="G89" s="50" t="s">
        <v>163</v>
      </c>
      <c r="H89" s="51">
        <v>0</v>
      </c>
      <c r="I89" s="50" t="str">
        <f t="shared" si="1"/>
        <v>2119452001</v>
      </c>
      <c r="J89" s="50" t="s">
        <v>156</v>
      </c>
      <c r="K89" s="50" t="s">
        <v>20</v>
      </c>
      <c r="L89" s="50" t="s">
        <v>270</v>
      </c>
      <c r="M89" s="50">
        <v>0.41599999999999998</v>
      </c>
      <c r="N89" s="50" t="s">
        <v>165</v>
      </c>
      <c r="O89" s="50" t="s">
        <v>244</v>
      </c>
      <c r="P89" s="50" t="s">
        <v>271</v>
      </c>
      <c r="Q89" s="50" t="s">
        <v>92</v>
      </c>
      <c r="R89" s="50" t="s">
        <v>93</v>
      </c>
      <c r="S89" s="50" t="s">
        <v>147</v>
      </c>
      <c r="T89" s="50" t="s">
        <v>246</v>
      </c>
      <c r="U89" s="50" t="s">
        <v>167</v>
      </c>
      <c r="V89" s="54">
        <f>VLOOKUP($I89,'Bon de commande'!$E$16:$N$43,MATCH($E89,'Bon de commande'!$E$16:$N$16,0),FALSE)</f>
        <v>0</v>
      </c>
    </row>
    <row r="90" spans="1:22" ht="25.5">
      <c r="A90" s="50" t="s">
        <v>277</v>
      </c>
      <c r="B90" s="50" t="s">
        <v>278</v>
      </c>
      <c r="C90" s="50" t="s">
        <v>139</v>
      </c>
      <c r="D90" s="50" t="s">
        <v>11</v>
      </c>
      <c r="E90" s="50" t="s">
        <v>2</v>
      </c>
      <c r="F90" s="50" t="s">
        <v>279</v>
      </c>
      <c r="G90" s="50" t="s">
        <v>178</v>
      </c>
      <c r="H90" s="51">
        <v>0</v>
      </c>
      <c r="I90" s="50" t="str">
        <f t="shared" si="1"/>
        <v>2124492001</v>
      </c>
      <c r="J90" s="50" t="s">
        <v>179</v>
      </c>
      <c r="K90" s="50" t="s">
        <v>2</v>
      </c>
      <c r="L90" s="50" t="s">
        <v>180</v>
      </c>
      <c r="M90" s="50">
        <v>0.16200000000000001</v>
      </c>
      <c r="N90" s="50" t="s">
        <v>181</v>
      </c>
      <c r="O90" s="50" t="s">
        <v>244</v>
      </c>
      <c r="P90" s="50" t="s">
        <v>280</v>
      </c>
      <c r="Q90" s="50" t="s">
        <v>92</v>
      </c>
      <c r="R90" s="50" t="s">
        <v>183</v>
      </c>
      <c r="S90" s="50" t="s">
        <v>184</v>
      </c>
      <c r="T90" s="50" t="s">
        <v>246</v>
      </c>
      <c r="U90" s="50" t="s">
        <v>185</v>
      </c>
      <c r="V90" s="54">
        <f>VLOOKUP($I90,'Bon de commande'!$E$16:$N$43,MATCH($E90,'Bon de commande'!$E$16:$N$16,0),FALSE)</f>
        <v>0</v>
      </c>
    </row>
    <row r="91" spans="1:22" ht="25.5">
      <c r="A91" s="50" t="s">
        <v>277</v>
      </c>
      <c r="B91" s="50" t="s">
        <v>278</v>
      </c>
      <c r="C91" s="50" t="s">
        <v>139</v>
      </c>
      <c r="D91" s="50" t="s">
        <v>11</v>
      </c>
      <c r="E91" s="50" t="s">
        <v>3</v>
      </c>
      <c r="F91" s="50" t="s">
        <v>281</v>
      </c>
      <c r="G91" s="50" t="s">
        <v>178</v>
      </c>
      <c r="H91" s="51">
        <v>0</v>
      </c>
      <c r="I91" s="50" t="str">
        <f t="shared" si="1"/>
        <v>2124492001</v>
      </c>
      <c r="J91" s="50" t="s">
        <v>142</v>
      </c>
      <c r="K91" s="50" t="s">
        <v>3</v>
      </c>
      <c r="L91" s="50" t="s">
        <v>180</v>
      </c>
      <c r="M91" s="50">
        <v>0.25</v>
      </c>
      <c r="N91" s="50" t="s">
        <v>181</v>
      </c>
      <c r="O91" s="50" t="s">
        <v>244</v>
      </c>
      <c r="P91" s="50" t="s">
        <v>280</v>
      </c>
      <c r="Q91" s="50" t="s">
        <v>92</v>
      </c>
      <c r="R91" s="50" t="s">
        <v>183</v>
      </c>
      <c r="S91" s="50" t="s">
        <v>184</v>
      </c>
      <c r="T91" s="50" t="s">
        <v>246</v>
      </c>
      <c r="U91" s="50" t="s">
        <v>185</v>
      </c>
      <c r="V91" s="54">
        <f>VLOOKUP($I91,'Bon de commande'!$E$16:$N$43,MATCH($E91,'Bon de commande'!$E$16:$N$16,0),FALSE)</f>
        <v>0</v>
      </c>
    </row>
    <row r="92" spans="1:22" ht="25.5">
      <c r="A92" s="50" t="s">
        <v>277</v>
      </c>
      <c r="B92" s="50" t="s">
        <v>278</v>
      </c>
      <c r="C92" s="50" t="s">
        <v>139</v>
      </c>
      <c r="D92" s="50" t="s">
        <v>11</v>
      </c>
      <c r="E92" s="50" t="s">
        <v>4</v>
      </c>
      <c r="F92" s="50" t="s">
        <v>282</v>
      </c>
      <c r="G92" s="50" t="s">
        <v>178</v>
      </c>
      <c r="H92" s="51">
        <v>0</v>
      </c>
      <c r="I92" s="50" t="str">
        <f t="shared" si="1"/>
        <v>2124492001</v>
      </c>
      <c r="J92" s="50" t="s">
        <v>150</v>
      </c>
      <c r="K92" s="50" t="s">
        <v>4</v>
      </c>
      <c r="L92" s="50" t="s">
        <v>180</v>
      </c>
      <c r="M92" s="50">
        <v>0.25</v>
      </c>
      <c r="N92" s="50" t="s">
        <v>181</v>
      </c>
      <c r="O92" s="50" t="s">
        <v>244</v>
      </c>
      <c r="P92" s="50" t="s">
        <v>280</v>
      </c>
      <c r="Q92" s="50" t="s">
        <v>92</v>
      </c>
      <c r="R92" s="50" t="s">
        <v>183</v>
      </c>
      <c r="S92" s="50" t="s">
        <v>184</v>
      </c>
      <c r="T92" s="50" t="s">
        <v>246</v>
      </c>
      <c r="U92" s="50" t="s">
        <v>185</v>
      </c>
      <c r="V92" s="54">
        <f>VLOOKUP($I92,'Bon de commande'!$E$16:$N$43,MATCH($E92,'Bon de commande'!$E$16:$N$16,0),FALSE)</f>
        <v>0</v>
      </c>
    </row>
    <row r="93" spans="1:22" ht="25.5">
      <c r="A93" s="50" t="s">
        <v>277</v>
      </c>
      <c r="B93" s="50" t="s">
        <v>278</v>
      </c>
      <c r="C93" s="50" t="s">
        <v>139</v>
      </c>
      <c r="D93" s="50" t="s">
        <v>11</v>
      </c>
      <c r="E93" s="50" t="s">
        <v>5</v>
      </c>
      <c r="F93" s="50" t="s">
        <v>283</v>
      </c>
      <c r="G93" s="50" t="s">
        <v>178</v>
      </c>
      <c r="H93" s="51">
        <v>0</v>
      </c>
      <c r="I93" s="50" t="str">
        <f t="shared" si="1"/>
        <v>2124492001</v>
      </c>
      <c r="J93" s="50" t="s">
        <v>152</v>
      </c>
      <c r="K93" s="50" t="s">
        <v>5</v>
      </c>
      <c r="L93" s="50" t="s">
        <v>180</v>
      </c>
      <c r="M93" s="50">
        <v>0.25</v>
      </c>
      <c r="N93" s="50" t="s">
        <v>181</v>
      </c>
      <c r="O93" s="50" t="s">
        <v>244</v>
      </c>
      <c r="P93" s="50" t="s">
        <v>280</v>
      </c>
      <c r="Q93" s="50" t="s">
        <v>92</v>
      </c>
      <c r="R93" s="50" t="s">
        <v>183</v>
      </c>
      <c r="S93" s="50" t="s">
        <v>184</v>
      </c>
      <c r="T93" s="50" t="s">
        <v>246</v>
      </c>
      <c r="U93" s="50" t="s">
        <v>185</v>
      </c>
      <c r="V93" s="54">
        <f>VLOOKUP($I93,'Bon de commande'!$E$16:$N$43,MATCH($E93,'Bon de commande'!$E$16:$N$16,0),FALSE)</f>
        <v>0</v>
      </c>
    </row>
    <row r="94" spans="1:22" ht="25.5">
      <c r="A94" s="50" t="s">
        <v>277</v>
      </c>
      <c r="B94" s="50" t="s">
        <v>278</v>
      </c>
      <c r="C94" s="50" t="s">
        <v>139</v>
      </c>
      <c r="D94" s="50" t="s">
        <v>11</v>
      </c>
      <c r="E94" s="50" t="s">
        <v>6</v>
      </c>
      <c r="F94" s="50" t="s">
        <v>284</v>
      </c>
      <c r="G94" s="50" t="s">
        <v>178</v>
      </c>
      <c r="H94" s="51">
        <v>0</v>
      </c>
      <c r="I94" s="50" t="str">
        <f t="shared" si="1"/>
        <v>2124492001</v>
      </c>
      <c r="J94" s="50" t="s">
        <v>154</v>
      </c>
      <c r="K94" s="50" t="s">
        <v>6</v>
      </c>
      <c r="L94" s="50" t="s">
        <v>180</v>
      </c>
      <c r="M94" s="50">
        <v>0.25</v>
      </c>
      <c r="N94" s="50" t="s">
        <v>181</v>
      </c>
      <c r="O94" s="50" t="s">
        <v>244</v>
      </c>
      <c r="P94" s="50" t="s">
        <v>280</v>
      </c>
      <c r="Q94" s="50" t="s">
        <v>92</v>
      </c>
      <c r="R94" s="50" t="s">
        <v>183</v>
      </c>
      <c r="S94" s="50" t="s">
        <v>184</v>
      </c>
      <c r="T94" s="50" t="s">
        <v>246</v>
      </c>
      <c r="U94" s="50" t="s">
        <v>185</v>
      </c>
      <c r="V94" s="54">
        <f>VLOOKUP($I94,'Bon de commande'!$E$16:$N$43,MATCH($E94,'Bon de commande'!$E$16:$N$16,0),FALSE)</f>
        <v>0</v>
      </c>
    </row>
    <row r="95" spans="1:22" ht="25.5">
      <c r="A95" s="50" t="s">
        <v>277</v>
      </c>
      <c r="B95" s="50" t="s">
        <v>278</v>
      </c>
      <c r="C95" s="50" t="s">
        <v>139</v>
      </c>
      <c r="D95" s="50" t="s">
        <v>11</v>
      </c>
      <c r="E95" s="50" t="s">
        <v>20</v>
      </c>
      <c r="F95" s="50" t="s">
        <v>285</v>
      </c>
      <c r="G95" s="50" t="s">
        <v>178</v>
      </c>
      <c r="H95" s="51">
        <v>0</v>
      </c>
      <c r="I95" s="50" t="str">
        <f t="shared" si="1"/>
        <v>2124492001</v>
      </c>
      <c r="J95" s="50" t="s">
        <v>156</v>
      </c>
      <c r="K95" s="50" t="s">
        <v>20</v>
      </c>
      <c r="L95" s="50" t="s">
        <v>180</v>
      </c>
      <c r="M95" s="50">
        <v>0.25</v>
      </c>
      <c r="N95" s="50" t="s">
        <v>181</v>
      </c>
      <c r="O95" s="50" t="s">
        <v>244</v>
      </c>
      <c r="P95" s="50" t="s">
        <v>280</v>
      </c>
      <c r="Q95" s="50" t="s">
        <v>92</v>
      </c>
      <c r="R95" s="50" t="s">
        <v>183</v>
      </c>
      <c r="S95" s="50" t="s">
        <v>184</v>
      </c>
      <c r="T95" s="50" t="s">
        <v>246</v>
      </c>
      <c r="U95" s="50" t="s">
        <v>185</v>
      </c>
      <c r="V95" s="54">
        <f>VLOOKUP($I95,'Bon de commande'!$E$16:$N$43,MATCH($E95,'Bon de commande'!$E$16:$N$16,0),FALSE)</f>
        <v>0</v>
      </c>
    </row>
    <row r="96" spans="1:22" ht="25.5">
      <c r="A96" s="50" t="s">
        <v>277</v>
      </c>
      <c r="B96" s="50" t="s">
        <v>278</v>
      </c>
      <c r="C96" s="50" t="s">
        <v>193</v>
      </c>
      <c r="D96" s="50" t="s">
        <v>13</v>
      </c>
      <c r="E96" s="50" t="s">
        <v>2</v>
      </c>
      <c r="F96" s="50" t="s">
        <v>286</v>
      </c>
      <c r="G96" s="50" t="s">
        <v>178</v>
      </c>
      <c r="H96" s="51">
        <v>0</v>
      </c>
      <c r="I96" s="50" t="str">
        <f t="shared" si="1"/>
        <v>2124492006</v>
      </c>
      <c r="J96" s="50" t="s">
        <v>195</v>
      </c>
      <c r="K96" s="50" t="s">
        <v>2</v>
      </c>
      <c r="L96" s="50" t="s">
        <v>180</v>
      </c>
      <c r="M96" s="50">
        <v>0.16200000000000001</v>
      </c>
      <c r="N96" s="50" t="s">
        <v>181</v>
      </c>
      <c r="O96" s="50" t="s">
        <v>244</v>
      </c>
      <c r="P96" s="50" t="s">
        <v>280</v>
      </c>
      <c r="Q96" s="50" t="s">
        <v>92</v>
      </c>
      <c r="R96" s="50" t="s">
        <v>183</v>
      </c>
      <c r="S96" s="50" t="s">
        <v>184</v>
      </c>
      <c r="T96" s="50" t="s">
        <v>246</v>
      </c>
      <c r="U96" s="50" t="s">
        <v>185</v>
      </c>
      <c r="V96" s="54">
        <f>VLOOKUP($I96,'Bon de commande'!$E$16:$N$43,MATCH($E96,'Bon de commande'!$E$16:$N$16,0),FALSE)</f>
        <v>0</v>
      </c>
    </row>
    <row r="97" spans="1:22" ht="25.5">
      <c r="A97" s="50" t="s">
        <v>277</v>
      </c>
      <c r="B97" s="50" t="s">
        <v>278</v>
      </c>
      <c r="C97" s="50" t="s">
        <v>193</v>
      </c>
      <c r="D97" s="50" t="s">
        <v>13</v>
      </c>
      <c r="E97" s="50" t="s">
        <v>3</v>
      </c>
      <c r="F97" s="50" t="s">
        <v>287</v>
      </c>
      <c r="G97" s="50" t="s">
        <v>178</v>
      </c>
      <c r="H97" s="51">
        <v>0</v>
      </c>
      <c r="I97" s="50" t="str">
        <f t="shared" si="1"/>
        <v>2124492006</v>
      </c>
      <c r="J97" s="50" t="s">
        <v>197</v>
      </c>
      <c r="K97" s="50" t="s">
        <v>3</v>
      </c>
      <c r="L97" s="50" t="s">
        <v>180</v>
      </c>
      <c r="M97" s="50">
        <v>0.25</v>
      </c>
      <c r="N97" s="50" t="s">
        <v>181</v>
      </c>
      <c r="O97" s="50" t="s">
        <v>244</v>
      </c>
      <c r="P97" s="50" t="s">
        <v>280</v>
      </c>
      <c r="Q97" s="50" t="s">
        <v>92</v>
      </c>
      <c r="R97" s="50" t="s">
        <v>183</v>
      </c>
      <c r="S97" s="50" t="s">
        <v>184</v>
      </c>
      <c r="T97" s="50" t="s">
        <v>246</v>
      </c>
      <c r="U97" s="50" t="s">
        <v>185</v>
      </c>
      <c r="V97" s="54">
        <f>VLOOKUP($I97,'Bon de commande'!$E$16:$N$43,MATCH($E97,'Bon de commande'!$E$16:$N$16,0),FALSE)</f>
        <v>0</v>
      </c>
    </row>
    <row r="98" spans="1:22" ht="25.5">
      <c r="A98" s="50" t="s">
        <v>277</v>
      </c>
      <c r="B98" s="50" t="s">
        <v>278</v>
      </c>
      <c r="C98" s="50" t="s">
        <v>193</v>
      </c>
      <c r="D98" s="50" t="s">
        <v>13</v>
      </c>
      <c r="E98" s="50" t="s">
        <v>4</v>
      </c>
      <c r="F98" s="50" t="s">
        <v>288</v>
      </c>
      <c r="G98" s="50" t="s">
        <v>178</v>
      </c>
      <c r="H98" s="51">
        <v>0</v>
      </c>
      <c r="I98" s="50" t="str">
        <f t="shared" si="1"/>
        <v>2124492006</v>
      </c>
      <c r="J98" s="50" t="s">
        <v>199</v>
      </c>
      <c r="K98" s="50" t="s">
        <v>4</v>
      </c>
      <c r="L98" s="50" t="s">
        <v>180</v>
      </c>
      <c r="M98" s="50">
        <v>0.25</v>
      </c>
      <c r="N98" s="50" t="s">
        <v>181</v>
      </c>
      <c r="O98" s="50" t="s">
        <v>244</v>
      </c>
      <c r="P98" s="50" t="s">
        <v>280</v>
      </c>
      <c r="Q98" s="50" t="s">
        <v>92</v>
      </c>
      <c r="R98" s="50" t="s">
        <v>183</v>
      </c>
      <c r="S98" s="50" t="s">
        <v>184</v>
      </c>
      <c r="T98" s="50" t="s">
        <v>246</v>
      </c>
      <c r="U98" s="50" t="s">
        <v>185</v>
      </c>
      <c r="V98" s="54">
        <f>VLOOKUP($I98,'Bon de commande'!$E$16:$N$43,MATCH($E98,'Bon de commande'!$E$16:$N$16,0),FALSE)</f>
        <v>0</v>
      </c>
    </row>
    <row r="99" spans="1:22" ht="25.5">
      <c r="A99" s="50" t="s">
        <v>277</v>
      </c>
      <c r="B99" s="50" t="s">
        <v>278</v>
      </c>
      <c r="C99" s="50" t="s">
        <v>193</v>
      </c>
      <c r="D99" s="50" t="s">
        <v>13</v>
      </c>
      <c r="E99" s="50" t="s">
        <v>5</v>
      </c>
      <c r="F99" s="50" t="s">
        <v>289</v>
      </c>
      <c r="G99" s="50" t="s">
        <v>178</v>
      </c>
      <c r="H99" s="51">
        <v>0</v>
      </c>
      <c r="I99" s="50" t="str">
        <f t="shared" si="1"/>
        <v>2124492006</v>
      </c>
      <c r="J99" s="50" t="s">
        <v>201</v>
      </c>
      <c r="K99" s="50" t="s">
        <v>5</v>
      </c>
      <c r="L99" s="50" t="s">
        <v>180</v>
      </c>
      <c r="M99" s="50">
        <v>0.25</v>
      </c>
      <c r="N99" s="50" t="s">
        <v>181</v>
      </c>
      <c r="O99" s="50" t="s">
        <v>244</v>
      </c>
      <c r="P99" s="50" t="s">
        <v>280</v>
      </c>
      <c r="Q99" s="50" t="s">
        <v>92</v>
      </c>
      <c r="R99" s="50" t="s">
        <v>183</v>
      </c>
      <c r="S99" s="50" t="s">
        <v>184</v>
      </c>
      <c r="T99" s="50" t="s">
        <v>246</v>
      </c>
      <c r="U99" s="50" t="s">
        <v>185</v>
      </c>
      <c r="V99" s="54">
        <f>VLOOKUP($I99,'Bon de commande'!$E$16:$N$43,MATCH($E99,'Bon de commande'!$E$16:$N$16,0),FALSE)</f>
        <v>0</v>
      </c>
    </row>
    <row r="100" spans="1:22" ht="25.5">
      <c r="A100" s="50" t="s">
        <v>277</v>
      </c>
      <c r="B100" s="50" t="s">
        <v>278</v>
      </c>
      <c r="C100" s="50" t="s">
        <v>193</v>
      </c>
      <c r="D100" s="50" t="s">
        <v>13</v>
      </c>
      <c r="E100" s="50" t="s">
        <v>6</v>
      </c>
      <c r="F100" s="50" t="s">
        <v>290</v>
      </c>
      <c r="G100" s="50" t="s">
        <v>178</v>
      </c>
      <c r="H100" s="51">
        <v>0</v>
      </c>
      <c r="I100" s="50" t="str">
        <f t="shared" si="1"/>
        <v>2124492006</v>
      </c>
      <c r="J100" s="50" t="s">
        <v>203</v>
      </c>
      <c r="K100" s="50" t="s">
        <v>6</v>
      </c>
      <c r="L100" s="50" t="s">
        <v>180</v>
      </c>
      <c r="M100" s="50">
        <v>0.25</v>
      </c>
      <c r="N100" s="50" t="s">
        <v>181</v>
      </c>
      <c r="O100" s="50" t="s">
        <v>244</v>
      </c>
      <c r="P100" s="50" t="s">
        <v>280</v>
      </c>
      <c r="Q100" s="50" t="s">
        <v>92</v>
      </c>
      <c r="R100" s="50" t="s">
        <v>183</v>
      </c>
      <c r="S100" s="50" t="s">
        <v>184</v>
      </c>
      <c r="T100" s="50" t="s">
        <v>246</v>
      </c>
      <c r="U100" s="50" t="s">
        <v>185</v>
      </c>
      <c r="V100" s="54">
        <f>VLOOKUP($I100,'Bon de commande'!$E$16:$N$43,MATCH($E100,'Bon de commande'!$E$16:$N$16,0),FALSE)</f>
        <v>0</v>
      </c>
    </row>
    <row r="101" spans="1:22" ht="25.5">
      <c r="A101" s="50" t="s">
        <v>277</v>
      </c>
      <c r="B101" s="50" t="s">
        <v>278</v>
      </c>
      <c r="C101" s="50" t="s">
        <v>193</v>
      </c>
      <c r="D101" s="50" t="s">
        <v>13</v>
      </c>
      <c r="E101" s="50" t="s">
        <v>20</v>
      </c>
      <c r="F101" s="50" t="s">
        <v>291</v>
      </c>
      <c r="G101" s="50" t="s">
        <v>178</v>
      </c>
      <c r="H101" s="51">
        <v>0</v>
      </c>
      <c r="I101" s="50" t="str">
        <f t="shared" si="1"/>
        <v>2124492006</v>
      </c>
      <c r="J101" s="50" t="s">
        <v>205</v>
      </c>
      <c r="K101" s="50" t="s">
        <v>20</v>
      </c>
      <c r="L101" s="50" t="s">
        <v>180</v>
      </c>
      <c r="M101" s="50">
        <v>0.25</v>
      </c>
      <c r="N101" s="50" t="s">
        <v>181</v>
      </c>
      <c r="O101" s="50" t="s">
        <v>244</v>
      </c>
      <c r="P101" s="50" t="s">
        <v>280</v>
      </c>
      <c r="Q101" s="50" t="s">
        <v>92</v>
      </c>
      <c r="R101" s="50" t="s">
        <v>183</v>
      </c>
      <c r="S101" s="50" t="s">
        <v>184</v>
      </c>
      <c r="T101" s="50" t="s">
        <v>246</v>
      </c>
      <c r="U101" s="50" t="s">
        <v>185</v>
      </c>
      <c r="V101" s="54">
        <f>VLOOKUP($I101,'Bon de commande'!$E$16:$N$43,MATCH($E101,'Bon de commande'!$E$16:$N$16,0),FALSE)</f>
        <v>0</v>
      </c>
    </row>
    <row r="102" spans="1:22" ht="25.5">
      <c r="A102" s="50" t="s">
        <v>277</v>
      </c>
      <c r="B102" s="50" t="s">
        <v>278</v>
      </c>
      <c r="C102" s="50" t="s">
        <v>210</v>
      </c>
      <c r="D102" s="50" t="s">
        <v>33</v>
      </c>
      <c r="E102" s="50" t="s">
        <v>2</v>
      </c>
      <c r="F102" s="50" t="s">
        <v>292</v>
      </c>
      <c r="G102" s="50" t="s">
        <v>178</v>
      </c>
      <c r="H102" s="51">
        <v>0</v>
      </c>
      <c r="I102" s="50" t="str">
        <f t="shared" si="1"/>
        <v>2124493648</v>
      </c>
      <c r="J102" s="50" t="s">
        <v>212</v>
      </c>
      <c r="K102" s="50" t="s">
        <v>2</v>
      </c>
      <c r="L102" s="50" t="s">
        <v>180</v>
      </c>
      <c r="M102" s="50">
        <v>0.16200000000000001</v>
      </c>
      <c r="N102" s="50" t="s">
        <v>181</v>
      </c>
      <c r="O102" s="50" t="s">
        <v>244</v>
      </c>
      <c r="P102" s="50" t="s">
        <v>280</v>
      </c>
      <c r="Q102" s="50" t="s">
        <v>92</v>
      </c>
      <c r="R102" s="50" t="s">
        <v>183</v>
      </c>
      <c r="S102" s="50" t="s">
        <v>184</v>
      </c>
      <c r="T102" s="50" t="s">
        <v>246</v>
      </c>
      <c r="U102" s="50" t="s">
        <v>185</v>
      </c>
      <c r="V102" s="54">
        <f>VLOOKUP($I102,'Bon de commande'!$E$16:$N$43,MATCH($E102,'Bon de commande'!$E$16:$N$16,0),FALSE)</f>
        <v>0</v>
      </c>
    </row>
    <row r="103" spans="1:22" ht="25.5">
      <c r="A103" s="50" t="s">
        <v>277</v>
      </c>
      <c r="B103" s="50" t="s">
        <v>278</v>
      </c>
      <c r="C103" s="50" t="s">
        <v>210</v>
      </c>
      <c r="D103" s="50" t="s">
        <v>33</v>
      </c>
      <c r="E103" s="50" t="s">
        <v>3</v>
      </c>
      <c r="F103" s="50" t="s">
        <v>293</v>
      </c>
      <c r="G103" s="50" t="s">
        <v>178</v>
      </c>
      <c r="H103" s="51">
        <v>0</v>
      </c>
      <c r="I103" s="50" t="str">
        <f t="shared" si="1"/>
        <v>2124493648</v>
      </c>
      <c r="J103" s="50" t="s">
        <v>214</v>
      </c>
      <c r="K103" s="50" t="s">
        <v>3</v>
      </c>
      <c r="L103" s="50" t="s">
        <v>180</v>
      </c>
      <c r="M103" s="50">
        <v>0.25</v>
      </c>
      <c r="N103" s="50" t="s">
        <v>181</v>
      </c>
      <c r="O103" s="50" t="s">
        <v>244</v>
      </c>
      <c r="P103" s="50" t="s">
        <v>280</v>
      </c>
      <c r="Q103" s="50" t="s">
        <v>92</v>
      </c>
      <c r="R103" s="50" t="s">
        <v>183</v>
      </c>
      <c r="S103" s="50" t="s">
        <v>184</v>
      </c>
      <c r="T103" s="50" t="s">
        <v>246</v>
      </c>
      <c r="U103" s="50" t="s">
        <v>185</v>
      </c>
      <c r="V103" s="54">
        <f>VLOOKUP($I103,'Bon de commande'!$E$16:$N$43,MATCH($E103,'Bon de commande'!$E$16:$N$16,0),FALSE)</f>
        <v>0</v>
      </c>
    </row>
    <row r="104" spans="1:22" ht="25.5">
      <c r="A104" s="50" t="s">
        <v>277</v>
      </c>
      <c r="B104" s="50" t="s">
        <v>278</v>
      </c>
      <c r="C104" s="50" t="s">
        <v>210</v>
      </c>
      <c r="D104" s="50" t="s">
        <v>33</v>
      </c>
      <c r="E104" s="50" t="s">
        <v>4</v>
      </c>
      <c r="F104" s="50" t="s">
        <v>294</v>
      </c>
      <c r="G104" s="50" t="s">
        <v>178</v>
      </c>
      <c r="H104" s="51">
        <v>0</v>
      </c>
      <c r="I104" s="50" t="str">
        <f t="shared" si="1"/>
        <v>2124493648</v>
      </c>
      <c r="J104" s="50" t="s">
        <v>216</v>
      </c>
      <c r="K104" s="50" t="s">
        <v>4</v>
      </c>
      <c r="L104" s="50" t="s">
        <v>180</v>
      </c>
      <c r="M104" s="50">
        <v>0.25</v>
      </c>
      <c r="N104" s="50" t="s">
        <v>181</v>
      </c>
      <c r="O104" s="50" t="s">
        <v>244</v>
      </c>
      <c r="P104" s="50" t="s">
        <v>280</v>
      </c>
      <c r="Q104" s="50" t="s">
        <v>92</v>
      </c>
      <c r="R104" s="50" t="s">
        <v>183</v>
      </c>
      <c r="S104" s="50" t="s">
        <v>184</v>
      </c>
      <c r="T104" s="50" t="s">
        <v>246</v>
      </c>
      <c r="U104" s="50" t="s">
        <v>185</v>
      </c>
      <c r="V104" s="54">
        <f>VLOOKUP($I104,'Bon de commande'!$E$16:$N$43,MATCH($E104,'Bon de commande'!$E$16:$N$16,0),FALSE)</f>
        <v>0</v>
      </c>
    </row>
    <row r="105" spans="1:22" ht="25.5">
      <c r="A105" s="50" t="s">
        <v>277</v>
      </c>
      <c r="B105" s="50" t="s">
        <v>278</v>
      </c>
      <c r="C105" s="50" t="s">
        <v>210</v>
      </c>
      <c r="D105" s="50" t="s">
        <v>33</v>
      </c>
      <c r="E105" s="50" t="s">
        <v>5</v>
      </c>
      <c r="F105" s="50" t="s">
        <v>295</v>
      </c>
      <c r="G105" s="50" t="s">
        <v>178</v>
      </c>
      <c r="H105" s="51">
        <v>0</v>
      </c>
      <c r="I105" s="50" t="str">
        <f t="shared" si="1"/>
        <v>2124493648</v>
      </c>
      <c r="J105" s="50" t="s">
        <v>218</v>
      </c>
      <c r="K105" s="50" t="s">
        <v>5</v>
      </c>
      <c r="L105" s="50" t="s">
        <v>180</v>
      </c>
      <c r="M105" s="50">
        <v>0.25</v>
      </c>
      <c r="N105" s="50" t="s">
        <v>181</v>
      </c>
      <c r="O105" s="50" t="s">
        <v>244</v>
      </c>
      <c r="P105" s="50" t="s">
        <v>280</v>
      </c>
      <c r="Q105" s="50" t="s">
        <v>92</v>
      </c>
      <c r="R105" s="50" t="s">
        <v>183</v>
      </c>
      <c r="S105" s="50" t="s">
        <v>184</v>
      </c>
      <c r="T105" s="50" t="s">
        <v>246</v>
      </c>
      <c r="U105" s="50" t="s">
        <v>185</v>
      </c>
      <c r="V105" s="54">
        <f>VLOOKUP($I105,'Bon de commande'!$E$16:$N$43,MATCH($E105,'Bon de commande'!$E$16:$N$16,0),FALSE)</f>
        <v>0</v>
      </c>
    </row>
    <row r="106" spans="1:22" ht="25.5">
      <c r="A106" s="50" t="s">
        <v>277</v>
      </c>
      <c r="B106" s="50" t="s">
        <v>278</v>
      </c>
      <c r="C106" s="50" t="s">
        <v>210</v>
      </c>
      <c r="D106" s="50" t="s">
        <v>33</v>
      </c>
      <c r="E106" s="50" t="s">
        <v>6</v>
      </c>
      <c r="F106" s="50" t="s">
        <v>296</v>
      </c>
      <c r="G106" s="50" t="s">
        <v>178</v>
      </c>
      <c r="H106" s="51">
        <v>0</v>
      </c>
      <c r="I106" s="50" t="str">
        <f t="shared" si="1"/>
        <v>2124493648</v>
      </c>
      <c r="J106" s="50" t="s">
        <v>220</v>
      </c>
      <c r="K106" s="50" t="s">
        <v>6</v>
      </c>
      <c r="L106" s="50" t="s">
        <v>180</v>
      </c>
      <c r="M106" s="50">
        <v>0.25</v>
      </c>
      <c r="N106" s="50" t="s">
        <v>181</v>
      </c>
      <c r="O106" s="50" t="s">
        <v>244</v>
      </c>
      <c r="P106" s="50" t="s">
        <v>280</v>
      </c>
      <c r="Q106" s="50" t="s">
        <v>92</v>
      </c>
      <c r="R106" s="50" t="s">
        <v>183</v>
      </c>
      <c r="S106" s="50" t="s">
        <v>184</v>
      </c>
      <c r="T106" s="50" t="s">
        <v>246</v>
      </c>
      <c r="U106" s="50" t="s">
        <v>185</v>
      </c>
      <c r="V106" s="54">
        <f>VLOOKUP($I106,'Bon de commande'!$E$16:$N$43,MATCH($E106,'Bon de commande'!$E$16:$N$16,0),FALSE)</f>
        <v>0</v>
      </c>
    </row>
    <row r="107" spans="1:22" ht="25.5">
      <c r="A107" s="50" t="s">
        <v>277</v>
      </c>
      <c r="B107" s="50" t="s">
        <v>278</v>
      </c>
      <c r="C107" s="50" t="s">
        <v>210</v>
      </c>
      <c r="D107" s="50" t="s">
        <v>33</v>
      </c>
      <c r="E107" s="50" t="s">
        <v>20</v>
      </c>
      <c r="F107" s="50" t="s">
        <v>297</v>
      </c>
      <c r="G107" s="50" t="s">
        <v>178</v>
      </c>
      <c r="H107" s="51">
        <v>0</v>
      </c>
      <c r="I107" s="50" t="str">
        <f t="shared" si="1"/>
        <v>2124493648</v>
      </c>
      <c r="J107" s="50" t="s">
        <v>222</v>
      </c>
      <c r="K107" s="50" t="s">
        <v>20</v>
      </c>
      <c r="L107" s="50" t="s">
        <v>180</v>
      </c>
      <c r="M107" s="50">
        <v>0.25</v>
      </c>
      <c r="N107" s="50" t="s">
        <v>181</v>
      </c>
      <c r="O107" s="50" t="s">
        <v>244</v>
      </c>
      <c r="P107" s="50" t="s">
        <v>280</v>
      </c>
      <c r="Q107" s="50" t="s">
        <v>92</v>
      </c>
      <c r="R107" s="50" t="s">
        <v>183</v>
      </c>
      <c r="S107" s="50" t="s">
        <v>184</v>
      </c>
      <c r="T107" s="50" t="s">
        <v>246</v>
      </c>
      <c r="U107" s="50" t="s">
        <v>185</v>
      </c>
      <c r="V107" s="54">
        <f>VLOOKUP($I107,'Bon de commande'!$E$16:$N$43,MATCH($E107,'Bon de commande'!$E$16:$N$16,0),FALSE)</f>
        <v>0</v>
      </c>
    </row>
    <row r="108" spans="1:22" ht="25.5">
      <c r="A108" s="50" t="s">
        <v>41</v>
      </c>
      <c r="B108" s="50" t="s">
        <v>298</v>
      </c>
      <c r="C108" s="50" t="s">
        <v>139</v>
      </c>
      <c r="D108" s="50" t="s">
        <v>11</v>
      </c>
      <c r="E108" s="50" t="s">
        <v>2</v>
      </c>
      <c r="F108" s="50" t="s">
        <v>299</v>
      </c>
      <c r="G108" s="50" t="s">
        <v>163</v>
      </c>
      <c r="H108" s="51">
        <v>0</v>
      </c>
      <c r="I108" s="50" t="str">
        <f t="shared" si="1"/>
        <v>2126562001</v>
      </c>
      <c r="J108" s="50" t="s">
        <v>179</v>
      </c>
      <c r="K108" s="50" t="s">
        <v>2</v>
      </c>
      <c r="L108" s="50" t="s">
        <v>143</v>
      </c>
      <c r="M108" s="50">
        <v>0.32600000000000001</v>
      </c>
      <c r="N108" s="50" t="s">
        <v>144</v>
      </c>
      <c r="O108" s="50" t="s">
        <v>244</v>
      </c>
      <c r="P108" s="50" t="s">
        <v>300</v>
      </c>
      <c r="Q108" s="50" t="s">
        <v>92</v>
      </c>
      <c r="R108" s="50" t="s">
        <v>93</v>
      </c>
      <c r="S108" s="50" t="s">
        <v>147</v>
      </c>
      <c r="T108" s="50" t="s">
        <v>246</v>
      </c>
      <c r="U108" s="50" t="s">
        <v>148</v>
      </c>
      <c r="V108" s="54">
        <f>VLOOKUP($I108,'Bon de commande'!$E$31:$O$43,MATCH($E108,'Bon de commande'!$E$31:$O$31,0),FALSE)</f>
        <v>0</v>
      </c>
    </row>
    <row r="109" spans="1:22" ht="25.5">
      <c r="A109" s="50" t="s">
        <v>41</v>
      </c>
      <c r="B109" s="50" t="s">
        <v>298</v>
      </c>
      <c r="C109" s="50" t="s">
        <v>139</v>
      </c>
      <c r="D109" s="50" t="s">
        <v>11</v>
      </c>
      <c r="E109" s="50" t="s">
        <v>3</v>
      </c>
      <c r="F109" s="50" t="s">
        <v>301</v>
      </c>
      <c r="G109" s="50" t="s">
        <v>163</v>
      </c>
      <c r="H109" s="51">
        <v>0</v>
      </c>
      <c r="I109" s="50" t="str">
        <f t="shared" si="1"/>
        <v>2126562001</v>
      </c>
      <c r="J109" s="50" t="s">
        <v>142</v>
      </c>
      <c r="K109" s="50" t="s">
        <v>3</v>
      </c>
      <c r="L109" s="50" t="s">
        <v>143</v>
      </c>
      <c r="M109" s="50">
        <v>0.35599999999999998</v>
      </c>
      <c r="N109" s="50" t="s">
        <v>144</v>
      </c>
      <c r="O109" s="50" t="s">
        <v>244</v>
      </c>
      <c r="P109" s="50" t="s">
        <v>300</v>
      </c>
      <c r="Q109" s="50" t="s">
        <v>92</v>
      </c>
      <c r="R109" s="50" t="s">
        <v>93</v>
      </c>
      <c r="S109" s="50" t="s">
        <v>147</v>
      </c>
      <c r="T109" s="50" t="s">
        <v>246</v>
      </c>
      <c r="U109" s="50" t="s">
        <v>148</v>
      </c>
      <c r="V109" s="54">
        <f>VLOOKUP($I109,'Bon de commande'!$E$31:$O$43,MATCH($E109,'Bon de commande'!$E$31:$O$31,0),FALSE)</f>
        <v>0</v>
      </c>
    </row>
    <row r="110" spans="1:22" ht="25.5">
      <c r="A110" s="50" t="s">
        <v>41</v>
      </c>
      <c r="B110" s="50" t="s">
        <v>298</v>
      </c>
      <c r="C110" s="50" t="s">
        <v>139</v>
      </c>
      <c r="D110" s="50" t="s">
        <v>11</v>
      </c>
      <c r="E110" s="50" t="s">
        <v>4</v>
      </c>
      <c r="F110" s="50" t="s">
        <v>302</v>
      </c>
      <c r="G110" s="50" t="s">
        <v>163</v>
      </c>
      <c r="H110" s="51">
        <v>0</v>
      </c>
      <c r="I110" s="50" t="str">
        <f t="shared" si="1"/>
        <v>2126562001</v>
      </c>
      <c r="J110" s="50" t="s">
        <v>150</v>
      </c>
      <c r="K110" s="50" t="s">
        <v>4</v>
      </c>
      <c r="L110" s="50" t="s">
        <v>143</v>
      </c>
      <c r="M110" s="50">
        <v>0.38800000000000001</v>
      </c>
      <c r="N110" s="50" t="s">
        <v>144</v>
      </c>
      <c r="O110" s="50" t="s">
        <v>244</v>
      </c>
      <c r="P110" s="50" t="s">
        <v>300</v>
      </c>
      <c r="Q110" s="50" t="s">
        <v>92</v>
      </c>
      <c r="R110" s="50" t="s">
        <v>93</v>
      </c>
      <c r="S110" s="50" t="s">
        <v>147</v>
      </c>
      <c r="T110" s="50" t="s">
        <v>246</v>
      </c>
      <c r="U110" s="50" t="s">
        <v>148</v>
      </c>
      <c r="V110" s="54">
        <f>VLOOKUP($I110,'Bon de commande'!$E$31:$O$43,MATCH($E110,'Bon de commande'!$E$31:$O$31,0),FALSE)</f>
        <v>0</v>
      </c>
    </row>
    <row r="111" spans="1:22" ht="25.5">
      <c r="A111" s="50" t="s">
        <v>41</v>
      </c>
      <c r="B111" s="50" t="s">
        <v>298</v>
      </c>
      <c r="C111" s="50" t="s">
        <v>139</v>
      </c>
      <c r="D111" s="50" t="s">
        <v>11</v>
      </c>
      <c r="E111" s="50" t="s">
        <v>5</v>
      </c>
      <c r="F111" s="50" t="s">
        <v>303</v>
      </c>
      <c r="G111" s="50" t="s">
        <v>163</v>
      </c>
      <c r="H111" s="51">
        <v>0</v>
      </c>
      <c r="I111" s="50" t="str">
        <f t="shared" si="1"/>
        <v>2126562001</v>
      </c>
      <c r="J111" s="50" t="s">
        <v>152</v>
      </c>
      <c r="K111" s="50" t="s">
        <v>5</v>
      </c>
      <c r="L111" s="50" t="s">
        <v>143</v>
      </c>
      <c r="M111" s="50">
        <v>0.36199999999999999</v>
      </c>
      <c r="N111" s="50" t="s">
        <v>144</v>
      </c>
      <c r="O111" s="50" t="s">
        <v>244</v>
      </c>
      <c r="P111" s="50" t="s">
        <v>300</v>
      </c>
      <c r="Q111" s="50" t="s">
        <v>92</v>
      </c>
      <c r="R111" s="50" t="s">
        <v>93</v>
      </c>
      <c r="S111" s="50" t="s">
        <v>147</v>
      </c>
      <c r="T111" s="50" t="s">
        <v>246</v>
      </c>
      <c r="U111" s="50" t="s">
        <v>148</v>
      </c>
      <c r="V111" s="54">
        <f>VLOOKUP($I111,'Bon de commande'!$E$31:$O$43,MATCH($E111,'Bon de commande'!$E$31:$O$31,0),FALSE)</f>
        <v>0</v>
      </c>
    </row>
    <row r="112" spans="1:22" ht="25.5">
      <c r="A112" s="50" t="s">
        <v>41</v>
      </c>
      <c r="B112" s="50" t="s">
        <v>298</v>
      </c>
      <c r="C112" s="50" t="s">
        <v>139</v>
      </c>
      <c r="D112" s="50" t="s">
        <v>11</v>
      </c>
      <c r="E112" s="50" t="s">
        <v>6</v>
      </c>
      <c r="F112" s="50" t="s">
        <v>304</v>
      </c>
      <c r="G112" s="50" t="s">
        <v>163</v>
      </c>
      <c r="H112" s="51">
        <v>0</v>
      </c>
      <c r="I112" s="50" t="str">
        <f t="shared" si="1"/>
        <v>2126562001</v>
      </c>
      <c r="J112" s="50" t="s">
        <v>154</v>
      </c>
      <c r="K112" s="50" t="s">
        <v>6</v>
      </c>
      <c r="L112" s="50" t="s">
        <v>143</v>
      </c>
      <c r="M112" s="50">
        <v>0.38200000000000001</v>
      </c>
      <c r="N112" s="50" t="s">
        <v>144</v>
      </c>
      <c r="O112" s="50" t="s">
        <v>244</v>
      </c>
      <c r="P112" s="50" t="s">
        <v>300</v>
      </c>
      <c r="Q112" s="50" t="s">
        <v>92</v>
      </c>
      <c r="R112" s="50" t="s">
        <v>93</v>
      </c>
      <c r="S112" s="50" t="s">
        <v>147</v>
      </c>
      <c r="T112" s="50" t="s">
        <v>246</v>
      </c>
      <c r="U112" s="50" t="s">
        <v>148</v>
      </c>
      <c r="V112" s="54">
        <f>VLOOKUP($I112,'Bon de commande'!$E$31:$O$43,MATCH($E112,'Bon de commande'!$E$31:$O$31,0),FALSE)</f>
        <v>0</v>
      </c>
    </row>
    <row r="113" spans="1:22" ht="25.5">
      <c r="A113" s="50" t="s">
        <v>41</v>
      </c>
      <c r="B113" s="50" t="s">
        <v>298</v>
      </c>
      <c r="C113" s="50" t="s">
        <v>139</v>
      </c>
      <c r="D113" s="50" t="s">
        <v>11</v>
      </c>
      <c r="E113" s="50" t="s">
        <v>20</v>
      </c>
      <c r="F113" s="50" t="s">
        <v>305</v>
      </c>
      <c r="G113" s="50" t="s">
        <v>163</v>
      </c>
      <c r="H113" s="51">
        <v>0</v>
      </c>
      <c r="I113" s="50" t="str">
        <f t="shared" si="1"/>
        <v>2126562001</v>
      </c>
      <c r="J113" s="50" t="s">
        <v>156</v>
      </c>
      <c r="K113" s="50" t="s">
        <v>20</v>
      </c>
      <c r="L113" s="50" t="s">
        <v>143</v>
      </c>
      <c r="M113" s="50">
        <v>0.40600000000000003</v>
      </c>
      <c r="N113" s="50" t="s">
        <v>144</v>
      </c>
      <c r="O113" s="50" t="s">
        <v>244</v>
      </c>
      <c r="P113" s="50" t="s">
        <v>300</v>
      </c>
      <c r="Q113" s="50" t="s">
        <v>92</v>
      </c>
      <c r="R113" s="50" t="s">
        <v>93</v>
      </c>
      <c r="S113" s="50" t="s">
        <v>147</v>
      </c>
      <c r="T113" s="50" t="s">
        <v>246</v>
      </c>
      <c r="U113" s="50" t="s">
        <v>148</v>
      </c>
      <c r="V113" s="54">
        <f>VLOOKUP($I113,'Bon de commande'!$E$31:$O$43,MATCH($E113,'Bon de commande'!$E$31:$O$31,0),FALSE)</f>
        <v>0</v>
      </c>
    </row>
    <row r="114" spans="1:22">
      <c r="A114" s="50" t="s">
        <v>306</v>
      </c>
      <c r="B114" s="50" t="s">
        <v>60</v>
      </c>
      <c r="C114" s="50" t="s">
        <v>139</v>
      </c>
      <c r="D114" s="50" t="s">
        <v>11</v>
      </c>
      <c r="E114" s="50" t="s">
        <v>3</v>
      </c>
      <c r="F114" s="50" t="s">
        <v>307</v>
      </c>
      <c r="G114" s="50" t="s">
        <v>308</v>
      </c>
      <c r="H114" s="51">
        <v>0</v>
      </c>
      <c r="I114" s="50" t="str">
        <f t="shared" si="1"/>
        <v>2151132001</v>
      </c>
      <c r="J114" s="50" t="s">
        <v>142</v>
      </c>
      <c r="K114" s="50" t="s">
        <v>3</v>
      </c>
      <c r="L114" s="50" t="s">
        <v>309</v>
      </c>
      <c r="M114" s="50">
        <v>0.222</v>
      </c>
      <c r="N114" s="50" t="s">
        <v>181</v>
      </c>
      <c r="O114" s="50" t="s">
        <v>145</v>
      </c>
      <c r="P114" s="50" t="s">
        <v>310</v>
      </c>
      <c r="Q114" s="50" t="s">
        <v>92</v>
      </c>
      <c r="R114" s="50" t="s">
        <v>93</v>
      </c>
      <c r="S114" s="50" t="s">
        <v>147</v>
      </c>
      <c r="T114" s="50" t="s">
        <v>233</v>
      </c>
      <c r="U114" s="50" t="s">
        <v>311</v>
      </c>
      <c r="V114" s="54">
        <f>VLOOKUP($I114,'Bon de commande'!$E$37:$O$43,MATCH($E114,'Bon de commande'!$E$37:$O$37,0),FALSE)</f>
        <v>0</v>
      </c>
    </row>
    <row r="115" spans="1:22">
      <c r="A115" s="50" t="s">
        <v>306</v>
      </c>
      <c r="B115" s="50" t="s">
        <v>60</v>
      </c>
      <c r="C115" s="50" t="s">
        <v>139</v>
      </c>
      <c r="D115" s="50" t="s">
        <v>11</v>
      </c>
      <c r="E115" s="50" t="s">
        <v>4</v>
      </c>
      <c r="F115" s="50" t="s">
        <v>312</v>
      </c>
      <c r="G115" s="50" t="s">
        <v>308</v>
      </c>
      <c r="H115" s="51">
        <v>0</v>
      </c>
      <c r="I115" s="50" t="str">
        <f t="shared" si="1"/>
        <v>2151132001</v>
      </c>
      <c r="J115" s="50" t="s">
        <v>150</v>
      </c>
      <c r="K115" s="50" t="s">
        <v>4</v>
      </c>
      <c r="L115" s="50" t="s">
        <v>309</v>
      </c>
      <c r="M115" s="50">
        <v>0.26200000000000001</v>
      </c>
      <c r="N115" s="50" t="s">
        <v>181</v>
      </c>
      <c r="O115" s="50" t="s">
        <v>145</v>
      </c>
      <c r="P115" s="50" t="s">
        <v>310</v>
      </c>
      <c r="Q115" s="50" t="s">
        <v>92</v>
      </c>
      <c r="R115" s="50" t="s">
        <v>93</v>
      </c>
      <c r="S115" s="50" t="s">
        <v>147</v>
      </c>
      <c r="T115" s="50" t="s">
        <v>233</v>
      </c>
      <c r="U115" s="50" t="s">
        <v>311</v>
      </c>
      <c r="V115" s="54">
        <f>VLOOKUP($I115,'Bon de commande'!$E$37:$O$43,MATCH($E115,'Bon de commande'!$E$37:$O$37,0),FALSE)</f>
        <v>0</v>
      </c>
    </row>
    <row r="116" spans="1:22">
      <c r="A116" s="50" t="s">
        <v>306</v>
      </c>
      <c r="B116" s="50" t="s">
        <v>60</v>
      </c>
      <c r="C116" s="50" t="s">
        <v>139</v>
      </c>
      <c r="D116" s="50" t="s">
        <v>11</v>
      </c>
      <c r="E116" s="50" t="s">
        <v>5</v>
      </c>
      <c r="F116" s="50" t="s">
        <v>313</v>
      </c>
      <c r="G116" s="50" t="s">
        <v>308</v>
      </c>
      <c r="H116" s="51">
        <v>0</v>
      </c>
      <c r="I116" s="50" t="str">
        <f t="shared" si="1"/>
        <v>2151132001</v>
      </c>
      <c r="J116" s="50" t="s">
        <v>152</v>
      </c>
      <c r="K116" s="50" t="s">
        <v>5</v>
      </c>
      <c r="L116" s="50" t="s">
        <v>309</v>
      </c>
      <c r="M116" s="50">
        <v>0.25600000000000001</v>
      </c>
      <c r="N116" s="50" t="s">
        <v>181</v>
      </c>
      <c r="O116" s="50" t="s">
        <v>145</v>
      </c>
      <c r="P116" s="50" t="s">
        <v>310</v>
      </c>
      <c r="Q116" s="50" t="s">
        <v>92</v>
      </c>
      <c r="R116" s="50" t="s">
        <v>93</v>
      </c>
      <c r="S116" s="50" t="s">
        <v>147</v>
      </c>
      <c r="T116" s="50" t="s">
        <v>233</v>
      </c>
      <c r="U116" s="50" t="s">
        <v>311</v>
      </c>
      <c r="V116" s="54">
        <f>VLOOKUP($I116,'Bon de commande'!$E$37:$O$43,MATCH($E116,'Bon de commande'!$E$37:$O$37,0),FALSE)</f>
        <v>0</v>
      </c>
    </row>
    <row r="117" spans="1:22">
      <c r="A117" s="50" t="s">
        <v>306</v>
      </c>
      <c r="B117" s="50" t="s">
        <v>60</v>
      </c>
      <c r="C117" s="50" t="s">
        <v>139</v>
      </c>
      <c r="D117" s="50" t="s">
        <v>11</v>
      </c>
      <c r="E117" s="50" t="s">
        <v>6</v>
      </c>
      <c r="F117" s="50" t="s">
        <v>314</v>
      </c>
      <c r="G117" s="50" t="s">
        <v>308</v>
      </c>
      <c r="H117" s="51">
        <v>0</v>
      </c>
      <c r="I117" s="50" t="str">
        <f t="shared" si="1"/>
        <v>2151132001</v>
      </c>
      <c r="J117" s="50" t="s">
        <v>154</v>
      </c>
      <c r="K117" s="50" t="s">
        <v>6</v>
      </c>
      <c r="L117" s="50" t="s">
        <v>309</v>
      </c>
      <c r="M117" s="50">
        <v>0.27200000000000002</v>
      </c>
      <c r="N117" s="50" t="s">
        <v>181</v>
      </c>
      <c r="O117" s="50" t="s">
        <v>145</v>
      </c>
      <c r="P117" s="50" t="s">
        <v>310</v>
      </c>
      <c r="Q117" s="50" t="s">
        <v>92</v>
      </c>
      <c r="R117" s="50" t="s">
        <v>93</v>
      </c>
      <c r="S117" s="50" t="s">
        <v>147</v>
      </c>
      <c r="T117" s="50" t="s">
        <v>233</v>
      </c>
      <c r="U117" s="50" t="s">
        <v>311</v>
      </c>
      <c r="V117" s="54">
        <f>VLOOKUP($I117,'Bon de commande'!$E$37:$O$43,MATCH($E117,'Bon de commande'!$E$37:$O$37,0),FALSE)</f>
        <v>0</v>
      </c>
    </row>
    <row r="118" spans="1:22">
      <c r="A118" s="50" t="s">
        <v>306</v>
      </c>
      <c r="B118" s="50" t="s">
        <v>60</v>
      </c>
      <c r="C118" s="50" t="s">
        <v>139</v>
      </c>
      <c r="D118" s="50" t="s">
        <v>11</v>
      </c>
      <c r="E118" s="50" t="s">
        <v>20</v>
      </c>
      <c r="F118" s="50" t="s">
        <v>315</v>
      </c>
      <c r="G118" s="50" t="s">
        <v>308</v>
      </c>
      <c r="H118" s="51">
        <v>0</v>
      </c>
      <c r="I118" s="50" t="str">
        <f t="shared" si="1"/>
        <v>2151132001</v>
      </c>
      <c r="J118" s="50" t="s">
        <v>156</v>
      </c>
      <c r="K118" s="50" t="s">
        <v>20</v>
      </c>
      <c r="L118" s="50" t="s">
        <v>309</v>
      </c>
      <c r="M118" s="50">
        <v>0.28199999999999997</v>
      </c>
      <c r="N118" s="50" t="s">
        <v>181</v>
      </c>
      <c r="O118" s="50" t="s">
        <v>145</v>
      </c>
      <c r="P118" s="50" t="s">
        <v>310</v>
      </c>
      <c r="Q118" s="50" t="s">
        <v>92</v>
      </c>
      <c r="R118" s="50" t="s">
        <v>93</v>
      </c>
      <c r="S118" s="50" t="s">
        <v>147</v>
      </c>
      <c r="T118" s="50" t="s">
        <v>233</v>
      </c>
      <c r="U118" s="50" t="s">
        <v>311</v>
      </c>
      <c r="V118" s="54">
        <f>VLOOKUP($I118,'Bon de commande'!$E$37:$O$43,MATCH($E118,'Bon de commande'!$E$37:$O$37,0),FALSE)</f>
        <v>0</v>
      </c>
    </row>
    <row r="119" spans="1:22">
      <c r="A119" s="50" t="s">
        <v>306</v>
      </c>
      <c r="B119" s="50" t="s">
        <v>60</v>
      </c>
      <c r="C119" s="50" t="s">
        <v>139</v>
      </c>
      <c r="D119" s="50" t="s">
        <v>11</v>
      </c>
      <c r="E119" s="50" t="s">
        <v>21</v>
      </c>
      <c r="F119" s="50" t="s">
        <v>316</v>
      </c>
      <c r="G119" s="50" t="s">
        <v>308</v>
      </c>
      <c r="H119" s="51">
        <v>0</v>
      </c>
      <c r="I119" s="50" t="str">
        <f t="shared" si="1"/>
        <v>2151132001</v>
      </c>
      <c r="J119" s="50" t="s">
        <v>158</v>
      </c>
      <c r="K119" s="50" t="s">
        <v>21</v>
      </c>
      <c r="L119" s="50" t="s">
        <v>309</v>
      </c>
      <c r="M119" s="50">
        <v>0.32800000000000001</v>
      </c>
      <c r="N119" s="50" t="s">
        <v>181</v>
      </c>
      <c r="O119" s="50" t="s">
        <v>145</v>
      </c>
      <c r="P119" s="50" t="s">
        <v>310</v>
      </c>
      <c r="Q119" s="50" t="s">
        <v>92</v>
      </c>
      <c r="R119" s="50" t="s">
        <v>93</v>
      </c>
      <c r="S119" s="50" t="s">
        <v>147</v>
      </c>
      <c r="T119" s="50" t="s">
        <v>233</v>
      </c>
      <c r="U119" s="50" t="s">
        <v>311</v>
      </c>
      <c r="V119" s="54">
        <f>VLOOKUP($I119,'Bon de commande'!$E$37:$O$43,MATCH($E119,'Bon de commande'!$E$37:$O$37,0),FALSE)</f>
        <v>0</v>
      </c>
    </row>
    <row r="120" spans="1:22">
      <c r="A120" s="50" t="s">
        <v>306</v>
      </c>
      <c r="B120" s="50" t="s">
        <v>60</v>
      </c>
      <c r="C120" s="50" t="s">
        <v>139</v>
      </c>
      <c r="D120" s="50" t="s">
        <v>11</v>
      </c>
      <c r="E120" s="50" t="s">
        <v>22</v>
      </c>
      <c r="F120" s="50" t="s">
        <v>317</v>
      </c>
      <c r="G120" s="50" t="s">
        <v>308</v>
      </c>
      <c r="H120" s="51">
        <v>0</v>
      </c>
      <c r="I120" s="50" t="str">
        <f t="shared" si="1"/>
        <v>2151132001</v>
      </c>
      <c r="J120" s="50" t="s">
        <v>160</v>
      </c>
      <c r="K120" s="50" t="s">
        <v>22</v>
      </c>
      <c r="L120" s="50" t="s">
        <v>309</v>
      </c>
      <c r="M120" s="50">
        <v>0.35599999999999998</v>
      </c>
      <c r="N120" s="50" t="s">
        <v>181</v>
      </c>
      <c r="O120" s="50" t="s">
        <v>145</v>
      </c>
      <c r="P120" s="50" t="s">
        <v>310</v>
      </c>
      <c r="Q120" s="50" t="s">
        <v>92</v>
      </c>
      <c r="R120" s="50" t="s">
        <v>93</v>
      </c>
      <c r="S120" s="50" t="s">
        <v>147</v>
      </c>
      <c r="T120" s="50" t="s">
        <v>233</v>
      </c>
      <c r="U120" s="50" t="s">
        <v>311</v>
      </c>
      <c r="V120" s="54">
        <f>VLOOKUP($I120,'Bon de commande'!$E$37:$O$43,MATCH($E120,'Bon de commande'!$E$37:$O$37,0),FALSE)</f>
        <v>0</v>
      </c>
    </row>
    <row r="121" spans="1:22">
      <c r="A121" s="50" t="s">
        <v>306</v>
      </c>
      <c r="B121" s="50" t="s">
        <v>60</v>
      </c>
      <c r="C121" s="50" t="s">
        <v>139</v>
      </c>
      <c r="D121" s="50" t="s">
        <v>11</v>
      </c>
      <c r="E121" s="50" t="s">
        <v>173</v>
      </c>
      <c r="F121" s="50" t="s">
        <v>318</v>
      </c>
      <c r="G121" s="50" t="s">
        <v>308</v>
      </c>
      <c r="H121" s="51">
        <v>0</v>
      </c>
      <c r="I121" s="50" t="str">
        <f t="shared" si="1"/>
        <v>2151132001</v>
      </c>
      <c r="J121" s="50" t="s">
        <v>174</v>
      </c>
      <c r="K121" s="50" t="s">
        <v>173</v>
      </c>
      <c r="L121" s="50" t="s">
        <v>309</v>
      </c>
      <c r="M121" s="50">
        <v>0.372</v>
      </c>
      <c r="N121" s="50" t="s">
        <v>181</v>
      </c>
      <c r="O121" s="50" t="s">
        <v>145</v>
      </c>
      <c r="P121" s="50" t="s">
        <v>310</v>
      </c>
      <c r="Q121" s="50" t="s">
        <v>92</v>
      </c>
      <c r="R121" s="50" t="s">
        <v>93</v>
      </c>
      <c r="S121" s="50" t="s">
        <v>147</v>
      </c>
      <c r="T121" s="50" t="s">
        <v>233</v>
      </c>
      <c r="U121" s="50" t="s">
        <v>311</v>
      </c>
      <c r="V121" s="54">
        <f>VLOOKUP($I121,'Bon de commande'!$E$37:$O$43,MATCH($E121,'Bon de commande'!$E$37:$O$37,0),FALSE)</f>
        <v>0</v>
      </c>
    </row>
    <row r="122" spans="1:22" ht="25.5">
      <c r="A122" s="50" t="s">
        <v>319</v>
      </c>
      <c r="B122" s="50" t="s">
        <v>61</v>
      </c>
      <c r="C122" s="50" t="s">
        <v>139</v>
      </c>
      <c r="D122" s="50" t="s">
        <v>11</v>
      </c>
      <c r="E122" s="50" t="s">
        <v>2</v>
      </c>
      <c r="F122" s="50" t="s">
        <v>320</v>
      </c>
      <c r="G122" s="50" t="s">
        <v>308</v>
      </c>
      <c r="H122" s="51">
        <v>0</v>
      </c>
      <c r="I122" s="50" t="str">
        <f t="shared" si="1"/>
        <v>2151152001</v>
      </c>
      <c r="J122" s="50" t="s">
        <v>179</v>
      </c>
      <c r="K122" s="50" t="s">
        <v>2</v>
      </c>
      <c r="L122" s="50" t="s">
        <v>321</v>
      </c>
      <c r="M122" s="50">
        <v>0.19</v>
      </c>
      <c r="N122" s="50" t="s">
        <v>322</v>
      </c>
      <c r="O122" s="50" t="s">
        <v>244</v>
      </c>
      <c r="P122" s="50" t="s">
        <v>323</v>
      </c>
      <c r="Q122" s="50" t="s">
        <v>92</v>
      </c>
      <c r="R122" s="50" t="s">
        <v>93</v>
      </c>
      <c r="S122" s="50" t="s">
        <v>147</v>
      </c>
      <c r="T122" s="50" t="s">
        <v>246</v>
      </c>
      <c r="U122" s="50" t="s">
        <v>311</v>
      </c>
      <c r="V122" s="54">
        <f>VLOOKUP($I122,'Bon de commande'!$E$37:$O$43,MATCH($E122,'Bon de commande'!$E$37:$O$37,0),FALSE)</f>
        <v>0</v>
      </c>
    </row>
    <row r="123" spans="1:22" ht="25.5">
      <c r="A123" s="50" t="s">
        <v>319</v>
      </c>
      <c r="B123" s="50" t="s">
        <v>61</v>
      </c>
      <c r="C123" s="50" t="s">
        <v>139</v>
      </c>
      <c r="D123" s="50" t="s">
        <v>11</v>
      </c>
      <c r="E123" s="50" t="s">
        <v>3</v>
      </c>
      <c r="F123" s="50" t="s">
        <v>324</v>
      </c>
      <c r="G123" s="50" t="s">
        <v>308</v>
      </c>
      <c r="H123" s="51">
        <v>0</v>
      </c>
      <c r="I123" s="50" t="str">
        <f t="shared" si="1"/>
        <v>2151152001</v>
      </c>
      <c r="J123" s="50" t="s">
        <v>142</v>
      </c>
      <c r="K123" s="50" t="s">
        <v>3</v>
      </c>
      <c r="L123" s="50" t="s">
        <v>321</v>
      </c>
      <c r="M123" s="50">
        <v>0.20799999999999999</v>
      </c>
      <c r="N123" s="50" t="s">
        <v>322</v>
      </c>
      <c r="O123" s="50" t="s">
        <v>244</v>
      </c>
      <c r="P123" s="50" t="s">
        <v>323</v>
      </c>
      <c r="Q123" s="50" t="s">
        <v>92</v>
      </c>
      <c r="R123" s="50" t="s">
        <v>93</v>
      </c>
      <c r="S123" s="50" t="s">
        <v>147</v>
      </c>
      <c r="T123" s="50" t="s">
        <v>246</v>
      </c>
      <c r="U123" s="50" t="s">
        <v>311</v>
      </c>
      <c r="V123" s="54">
        <f>VLOOKUP($I123,'Bon de commande'!$E$37:$O$43,MATCH($E123,'Bon de commande'!$E$37:$O$37,0),FALSE)</f>
        <v>0</v>
      </c>
    </row>
    <row r="124" spans="1:22" ht="25.5">
      <c r="A124" s="50" t="s">
        <v>319</v>
      </c>
      <c r="B124" s="50" t="s">
        <v>61</v>
      </c>
      <c r="C124" s="50" t="s">
        <v>139</v>
      </c>
      <c r="D124" s="50" t="s">
        <v>11</v>
      </c>
      <c r="E124" s="50" t="s">
        <v>4</v>
      </c>
      <c r="F124" s="50" t="s">
        <v>325</v>
      </c>
      <c r="G124" s="50" t="s">
        <v>308</v>
      </c>
      <c r="H124" s="51">
        <v>0</v>
      </c>
      <c r="I124" s="50" t="str">
        <f t="shared" si="1"/>
        <v>2151152001</v>
      </c>
      <c r="J124" s="50" t="s">
        <v>150</v>
      </c>
      <c r="K124" s="50" t="s">
        <v>4</v>
      </c>
      <c r="L124" s="50" t="s">
        <v>321</v>
      </c>
      <c r="M124" s="50">
        <v>0.214</v>
      </c>
      <c r="N124" s="50" t="s">
        <v>322</v>
      </c>
      <c r="O124" s="50" t="s">
        <v>244</v>
      </c>
      <c r="P124" s="50" t="s">
        <v>323</v>
      </c>
      <c r="Q124" s="50" t="s">
        <v>92</v>
      </c>
      <c r="R124" s="50" t="s">
        <v>93</v>
      </c>
      <c r="S124" s="50" t="s">
        <v>147</v>
      </c>
      <c r="T124" s="50" t="s">
        <v>246</v>
      </c>
      <c r="U124" s="50" t="s">
        <v>311</v>
      </c>
      <c r="V124" s="54">
        <f>VLOOKUP($I124,'Bon de commande'!$E$37:$O$43,MATCH($E124,'Bon de commande'!$E$37:$O$37,0),FALSE)</f>
        <v>0</v>
      </c>
    </row>
    <row r="125" spans="1:22" ht="25.5">
      <c r="A125" s="50" t="s">
        <v>319</v>
      </c>
      <c r="B125" s="50" t="s">
        <v>61</v>
      </c>
      <c r="C125" s="50" t="s">
        <v>139</v>
      </c>
      <c r="D125" s="50" t="s">
        <v>11</v>
      </c>
      <c r="E125" s="50" t="s">
        <v>5</v>
      </c>
      <c r="F125" s="50" t="s">
        <v>326</v>
      </c>
      <c r="G125" s="50" t="s">
        <v>308</v>
      </c>
      <c r="H125" s="51">
        <v>0</v>
      </c>
      <c r="I125" s="50" t="str">
        <f t="shared" si="1"/>
        <v>2151152001</v>
      </c>
      <c r="J125" s="50" t="s">
        <v>152</v>
      </c>
      <c r="K125" s="50" t="s">
        <v>5</v>
      </c>
      <c r="L125" s="50" t="s">
        <v>321</v>
      </c>
      <c r="M125" s="50">
        <v>0.22800000000000001</v>
      </c>
      <c r="N125" s="50" t="s">
        <v>322</v>
      </c>
      <c r="O125" s="50" t="s">
        <v>244</v>
      </c>
      <c r="P125" s="50" t="s">
        <v>323</v>
      </c>
      <c r="Q125" s="50" t="s">
        <v>92</v>
      </c>
      <c r="R125" s="50" t="s">
        <v>93</v>
      </c>
      <c r="S125" s="50" t="s">
        <v>147</v>
      </c>
      <c r="T125" s="50" t="s">
        <v>246</v>
      </c>
      <c r="U125" s="50" t="s">
        <v>311</v>
      </c>
      <c r="V125" s="54">
        <f>VLOOKUP($I125,'Bon de commande'!$E$37:$O$43,MATCH($E125,'Bon de commande'!$E$37:$O$37,0),FALSE)</f>
        <v>0</v>
      </c>
    </row>
    <row r="126" spans="1:22" ht="25.5">
      <c r="A126" s="50" t="s">
        <v>319</v>
      </c>
      <c r="B126" s="50" t="s">
        <v>61</v>
      </c>
      <c r="C126" s="50" t="s">
        <v>139</v>
      </c>
      <c r="D126" s="50" t="s">
        <v>11</v>
      </c>
      <c r="E126" s="50" t="s">
        <v>6</v>
      </c>
      <c r="F126" s="50" t="s">
        <v>327</v>
      </c>
      <c r="G126" s="50" t="s">
        <v>308</v>
      </c>
      <c r="H126" s="51">
        <v>0</v>
      </c>
      <c r="I126" s="50" t="str">
        <f t="shared" ref="I126:I152" si="2">CONCATENATE(A126,C126)</f>
        <v>2151152001</v>
      </c>
      <c r="J126" s="50" t="s">
        <v>154</v>
      </c>
      <c r="K126" s="50" t="s">
        <v>6</v>
      </c>
      <c r="L126" s="50" t="s">
        <v>321</v>
      </c>
      <c r="M126" s="50">
        <v>0.24399999999999999</v>
      </c>
      <c r="N126" s="50" t="s">
        <v>322</v>
      </c>
      <c r="O126" s="50" t="s">
        <v>244</v>
      </c>
      <c r="P126" s="50" t="s">
        <v>323</v>
      </c>
      <c r="Q126" s="50" t="s">
        <v>92</v>
      </c>
      <c r="R126" s="50" t="s">
        <v>93</v>
      </c>
      <c r="S126" s="50" t="s">
        <v>147</v>
      </c>
      <c r="T126" s="50" t="s">
        <v>246</v>
      </c>
      <c r="U126" s="50" t="s">
        <v>311</v>
      </c>
      <c r="V126" s="54">
        <f>VLOOKUP($I126,'Bon de commande'!$E$37:$O$43,MATCH($E126,'Bon de commande'!$E$37:$O$37,0),FALSE)</f>
        <v>0</v>
      </c>
    </row>
    <row r="127" spans="1:22" ht="25.5">
      <c r="A127" s="50" t="s">
        <v>319</v>
      </c>
      <c r="B127" s="50" t="s">
        <v>61</v>
      </c>
      <c r="C127" s="50" t="s">
        <v>139</v>
      </c>
      <c r="D127" s="50" t="s">
        <v>11</v>
      </c>
      <c r="E127" s="50" t="s">
        <v>20</v>
      </c>
      <c r="F127" s="50" t="s">
        <v>328</v>
      </c>
      <c r="G127" s="50" t="s">
        <v>308</v>
      </c>
      <c r="H127" s="51">
        <v>0</v>
      </c>
      <c r="I127" s="50" t="str">
        <f t="shared" si="2"/>
        <v>2151152001</v>
      </c>
      <c r="J127" s="50" t="s">
        <v>156</v>
      </c>
      <c r="K127" s="50" t="s">
        <v>20</v>
      </c>
      <c r="L127" s="50" t="s">
        <v>321</v>
      </c>
      <c r="M127" s="50">
        <v>0.25800000000000001</v>
      </c>
      <c r="N127" s="50" t="s">
        <v>322</v>
      </c>
      <c r="O127" s="50" t="s">
        <v>244</v>
      </c>
      <c r="P127" s="50" t="s">
        <v>323</v>
      </c>
      <c r="Q127" s="50" t="s">
        <v>92</v>
      </c>
      <c r="R127" s="50" t="s">
        <v>93</v>
      </c>
      <c r="S127" s="50" t="s">
        <v>147</v>
      </c>
      <c r="T127" s="50" t="s">
        <v>246</v>
      </c>
      <c r="U127" s="50" t="s">
        <v>311</v>
      </c>
      <c r="V127" s="54">
        <f>VLOOKUP($I127,'Bon de commande'!$E$37:$O$43,MATCH($E127,'Bon de commande'!$E$37:$O$37,0),FALSE)</f>
        <v>0</v>
      </c>
    </row>
    <row r="128" spans="1:22" ht="25.5">
      <c r="A128" s="50" t="s">
        <v>329</v>
      </c>
      <c r="B128" s="50" t="s">
        <v>62</v>
      </c>
      <c r="C128" s="50" t="s">
        <v>139</v>
      </c>
      <c r="D128" s="50" t="s">
        <v>11</v>
      </c>
      <c r="E128" s="50" t="s">
        <v>3</v>
      </c>
      <c r="F128" s="50" t="s">
        <v>330</v>
      </c>
      <c r="G128" s="50" t="s">
        <v>331</v>
      </c>
      <c r="H128" s="51">
        <v>0</v>
      </c>
      <c r="I128" s="50" t="str">
        <f t="shared" si="2"/>
        <v>2152152001</v>
      </c>
      <c r="J128" s="50" t="s">
        <v>142</v>
      </c>
      <c r="K128" s="50" t="s">
        <v>3</v>
      </c>
      <c r="L128" s="50" t="s">
        <v>332</v>
      </c>
      <c r="M128" s="50">
        <v>0.6</v>
      </c>
      <c r="N128" s="50" t="s">
        <v>333</v>
      </c>
      <c r="O128" s="50" t="s">
        <v>145</v>
      </c>
      <c r="P128" s="50" t="s">
        <v>334</v>
      </c>
      <c r="Q128" s="50" t="s">
        <v>92</v>
      </c>
      <c r="R128" s="50" t="s">
        <v>93</v>
      </c>
      <c r="S128" s="50" t="s">
        <v>147</v>
      </c>
      <c r="T128" s="50" t="s">
        <v>233</v>
      </c>
      <c r="U128" s="50" t="s">
        <v>335</v>
      </c>
      <c r="V128" s="54">
        <f>VLOOKUP($I128,'Bon de commande'!$E$37:$O$43,MATCH($E128,'Bon de commande'!$E$37:$O$37,0),FALSE)</f>
        <v>0</v>
      </c>
    </row>
    <row r="129" spans="1:22" ht="25.5">
      <c r="A129" s="50" t="s">
        <v>329</v>
      </c>
      <c r="B129" s="50" t="s">
        <v>62</v>
      </c>
      <c r="C129" s="50" t="s">
        <v>139</v>
      </c>
      <c r="D129" s="50" t="s">
        <v>11</v>
      </c>
      <c r="E129" s="50" t="s">
        <v>4</v>
      </c>
      <c r="F129" s="50" t="s">
        <v>336</v>
      </c>
      <c r="G129" s="50" t="s">
        <v>331</v>
      </c>
      <c r="H129" s="51">
        <v>0</v>
      </c>
      <c r="I129" s="50" t="str">
        <f t="shared" si="2"/>
        <v>2152152001</v>
      </c>
      <c r="J129" s="50" t="s">
        <v>150</v>
      </c>
      <c r="K129" s="50" t="s">
        <v>4</v>
      </c>
      <c r="L129" s="50" t="s">
        <v>332</v>
      </c>
      <c r="M129" s="50">
        <v>0.6</v>
      </c>
      <c r="N129" s="50" t="s">
        <v>333</v>
      </c>
      <c r="O129" s="50" t="s">
        <v>145</v>
      </c>
      <c r="P129" s="50" t="s">
        <v>334</v>
      </c>
      <c r="Q129" s="50" t="s">
        <v>92</v>
      </c>
      <c r="R129" s="50" t="s">
        <v>93</v>
      </c>
      <c r="S129" s="50" t="s">
        <v>147</v>
      </c>
      <c r="T129" s="50" t="s">
        <v>233</v>
      </c>
      <c r="U129" s="50" t="s">
        <v>335</v>
      </c>
      <c r="V129" s="54">
        <f>VLOOKUP($I129,'Bon de commande'!$E$37:$O$43,MATCH($E129,'Bon de commande'!$E$37:$O$37,0),FALSE)</f>
        <v>0</v>
      </c>
    </row>
    <row r="130" spans="1:22" ht="25.5">
      <c r="A130" s="50" t="s">
        <v>329</v>
      </c>
      <c r="B130" s="50" t="s">
        <v>62</v>
      </c>
      <c r="C130" s="50" t="s">
        <v>139</v>
      </c>
      <c r="D130" s="50" t="s">
        <v>11</v>
      </c>
      <c r="E130" s="50" t="s">
        <v>5</v>
      </c>
      <c r="F130" s="50" t="s">
        <v>337</v>
      </c>
      <c r="G130" s="50" t="s">
        <v>331</v>
      </c>
      <c r="H130" s="51">
        <v>0</v>
      </c>
      <c r="I130" s="50" t="str">
        <f t="shared" si="2"/>
        <v>2152152001</v>
      </c>
      <c r="J130" s="50" t="s">
        <v>152</v>
      </c>
      <c r="K130" s="50" t="s">
        <v>5</v>
      </c>
      <c r="L130" s="50" t="s">
        <v>332</v>
      </c>
      <c r="M130" s="50">
        <v>0.6</v>
      </c>
      <c r="N130" s="50" t="s">
        <v>333</v>
      </c>
      <c r="O130" s="50" t="s">
        <v>145</v>
      </c>
      <c r="P130" s="50" t="s">
        <v>334</v>
      </c>
      <c r="Q130" s="50" t="s">
        <v>92</v>
      </c>
      <c r="R130" s="50" t="s">
        <v>93</v>
      </c>
      <c r="S130" s="50" t="s">
        <v>147</v>
      </c>
      <c r="T130" s="50" t="s">
        <v>233</v>
      </c>
      <c r="U130" s="50" t="s">
        <v>335</v>
      </c>
      <c r="V130" s="54">
        <f>VLOOKUP($I130,'Bon de commande'!$E$37:$O$43,MATCH($E130,'Bon de commande'!$E$37:$O$37,0),FALSE)</f>
        <v>0</v>
      </c>
    </row>
    <row r="131" spans="1:22" ht="25.5">
      <c r="A131" s="50" t="s">
        <v>329</v>
      </c>
      <c r="B131" s="50" t="s">
        <v>62</v>
      </c>
      <c r="C131" s="50" t="s">
        <v>139</v>
      </c>
      <c r="D131" s="50" t="s">
        <v>11</v>
      </c>
      <c r="E131" s="50" t="s">
        <v>6</v>
      </c>
      <c r="F131" s="50" t="s">
        <v>338</v>
      </c>
      <c r="G131" s="50" t="s">
        <v>331</v>
      </c>
      <c r="H131" s="51">
        <v>0</v>
      </c>
      <c r="I131" s="50" t="str">
        <f t="shared" si="2"/>
        <v>2152152001</v>
      </c>
      <c r="J131" s="50" t="s">
        <v>154</v>
      </c>
      <c r="K131" s="50" t="s">
        <v>6</v>
      </c>
      <c r="L131" s="50" t="s">
        <v>332</v>
      </c>
      <c r="M131" s="50">
        <v>0.6</v>
      </c>
      <c r="N131" s="50" t="s">
        <v>333</v>
      </c>
      <c r="O131" s="50" t="s">
        <v>145</v>
      </c>
      <c r="P131" s="50" t="s">
        <v>334</v>
      </c>
      <c r="Q131" s="50" t="s">
        <v>92</v>
      </c>
      <c r="R131" s="50" t="s">
        <v>93</v>
      </c>
      <c r="S131" s="50" t="s">
        <v>147</v>
      </c>
      <c r="T131" s="50" t="s">
        <v>233</v>
      </c>
      <c r="U131" s="50" t="s">
        <v>335</v>
      </c>
      <c r="V131" s="54">
        <f>VLOOKUP($I131,'Bon de commande'!$E$37:$O$43,MATCH($E131,'Bon de commande'!$E$37:$O$37,0),FALSE)</f>
        <v>0</v>
      </c>
    </row>
    <row r="132" spans="1:22" ht="25.5">
      <c r="A132" s="50" t="s">
        <v>329</v>
      </c>
      <c r="B132" s="50" t="s">
        <v>62</v>
      </c>
      <c r="C132" s="50" t="s">
        <v>139</v>
      </c>
      <c r="D132" s="50" t="s">
        <v>11</v>
      </c>
      <c r="E132" s="50" t="s">
        <v>20</v>
      </c>
      <c r="F132" s="50" t="s">
        <v>339</v>
      </c>
      <c r="G132" s="50" t="s">
        <v>331</v>
      </c>
      <c r="H132" s="51">
        <v>0</v>
      </c>
      <c r="I132" s="50" t="str">
        <f t="shared" si="2"/>
        <v>2152152001</v>
      </c>
      <c r="J132" s="50" t="s">
        <v>156</v>
      </c>
      <c r="K132" s="50" t="s">
        <v>20</v>
      </c>
      <c r="L132" s="50" t="s">
        <v>332</v>
      </c>
      <c r="M132" s="50">
        <v>0.6</v>
      </c>
      <c r="N132" s="50" t="s">
        <v>333</v>
      </c>
      <c r="O132" s="50" t="s">
        <v>145</v>
      </c>
      <c r="P132" s="50" t="s">
        <v>334</v>
      </c>
      <c r="Q132" s="50" t="s">
        <v>92</v>
      </c>
      <c r="R132" s="50" t="s">
        <v>93</v>
      </c>
      <c r="S132" s="50" t="s">
        <v>147</v>
      </c>
      <c r="T132" s="50" t="s">
        <v>233</v>
      </c>
      <c r="U132" s="50" t="s">
        <v>335</v>
      </c>
      <c r="V132" s="54">
        <f>VLOOKUP($I132,'Bon de commande'!$E$37:$O$43,MATCH($E132,'Bon de commande'!$E$37:$O$37,0),FALSE)</f>
        <v>0</v>
      </c>
    </row>
    <row r="133" spans="1:22" ht="25.5">
      <c r="A133" s="50" t="s">
        <v>329</v>
      </c>
      <c r="B133" s="50" t="s">
        <v>62</v>
      </c>
      <c r="C133" s="50" t="s">
        <v>139</v>
      </c>
      <c r="D133" s="50" t="s">
        <v>11</v>
      </c>
      <c r="E133" s="50" t="s">
        <v>21</v>
      </c>
      <c r="F133" s="50" t="s">
        <v>340</v>
      </c>
      <c r="G133" s="50" t="s">
        <v>331</v>
      </c>
      <c r="H133" s="51">
        <v>0</v>
      </c>
      <c r="I133" s="50" t="str">
        <f t="shared" si="2"/>
        <v>2152152001</v>
      </c>
      <c r="J133" s="50" t="s">
        <v>158</v>
      </c>
      <c r="K133" s="50" t="s">
        <v>21</v>
      </c>
      <c r="L133" s="50" t="s">
        <v>332</v>
      </c>
      <c r="M133" s="50">
        <v>0.6</v>
      </c>
      <c r="N133" s="50" t="s">
        <v>333</v>
      </c>
      <c r="O133" s="50" t="s">
        <v>145</v>
      </c>
      <c r="P133" s="50" t="s">
        <v>334</v>
      </c>
      <c r="Q133" s="50" t="s">
        <v>92</v>
      </c>
      <c r="R133" s="50" t="s">
        <v>93</v>
      </c>
      <c r="S133" s="50" t="s">
        <v>147</v>
      </c>
      <c r="T133" s="50" t="s">
        <v>233</v>
      </c>
      <c r="U133" s="50" t="s">
        <v>335</v>
      </c>
      <c r="V133" s="54">
        <f>VLOOKUP($I133,'Bon de commande'!$E$37:$O$43,MATCH($E133,'Bon de commande'!$E$37:$O$37,0),FALSE)</f>
        <v>0</v>
      </c>
    </row>
    <row r="134" spans="1:22" ht="25.5">
      <c r="A134" s="50" t="s">
        <v>341</v>
      </c>
      <c r="B134" s="50" t="s">
        <v>63</v>
      </c>
      <c r="C134" s="50" t="s">
        <v>139</v>
      </c>
      <c r="D134" s="50" t="s">
        <v>11</v>
      </c>
      <c r="E134" s="50" t="s">
        <v>2</v>
      </c>
      <c r="F134" s="50" t="s">
        <v>342</v>
      </c>
      <c r="G134" s="50" t="s">
        <v>331</v>
      </c>
      <c r="H134" s="51">
        <v>0</v>
      </c>
      <c r="I134" s="50" t="str">
        <f t="shared" si="2"/>
        <v>2152172001</v>
      </c>
      <c r="J134" s="50" t="s">
        <v>179</v>
      </c>
      <c r="K134" s="50" t="s">
        <v>2</v>
      </c>
      <c r="L134" s="50" t="s">
        <v>343</v>
      </c>
      <c r="M134" s="50">
        <v>0.6</v>
      </c>
      <c r="N134" s="50" t="s">
        <v>344</v>
      </c>
      <c r="O134" s="50" t="s">
        <v>244</v>
      </c>
      <c r="P134" s="50" t="s">
        <v>345</v>
      </c>
      <c r="Q134" s="50" t="s">
        <v>92</v>
      </c>
      <c r="R134" s="50" t="s">
        <v>93</v>
      </c>
      <c r="S134" s="50" t="s">
        <v>147</v>
      </c>
      <c r="T134" s="50" t="s">
        <v>246</v>
      </c>
      <c r="U134" s="50" t="s">
        <v>335</v>
      </c>
      <c r="V134" s="54">
        <f>VLOOKUP($I134,'Bon de commande'!$E$37:$O$43,MATCH($E134,'Bon de commande'!$E$37:$O$37,0),FALSE)</f>
        <v>0</v>
      </c>
    </row>
    <row r="135" spans="1:22" ht="25.5">
      <c r="A135" s="50" t="s">
        <v>341</v>
      </c>
      <c r="B135" s="50" t="s">
        <v>63</v>
      </c>
      <c r="C135" s="50" t="s">
        <v>139</v>
      </c>
      <c r="D135" s="50" t="s">
        <v>11</v>
      </c>
      <c r="E135" s="50" t="s">
        <v>3</v>
      </c>
      <c r="F135" s="50" t="s">
        <v>346</v>
      </c>
      <c r="G135" s="50" t="s">
        <v>331</v>
      </c>
      <c r="H135" s="51">
        <v>0</v>
      </c>
      <c r="I135" s="50" t="str">
        <f t="shared" si="2"/>
        <v>2152172001</v>
      </c>
      <c r="J135" s="50" t="s">
        <v>142</v>
      </c>
      <c r="K135" s="50" t="s">
        <v>3</v>
      </c>
      <c r="L135" s="50" t="s">
        <v>343</v>
      </c>
      <c r="M135" s="50">
        <v>0.44600000000000001</v>
      </c>
      <c r="N135" s="50" t="s">
        <v>344</v>
      </c>
      <c r="O135" s="50" t="s">
        <v>244</v>
      </c>
      <c r="P135" s="50" t="s">
        <v>345</v>
      </c>
      <c r="Q135" s="50" t="s">
        <v>92</v>
      </c>
      <c r="R135" s="50" t="s">
        <v>93</v>
      </c>
      <c r="S135" s="50" t="s">
        <v>147</v>
      </c>
      <c r="T135" s="50" t="s">
        <v>246</v>
      </c>
      <c r="U135" s="50" t="s">
        <v>335</v>
      </c>
      <c r="V135" s="54">
        <f>VLOOKUP($I135,'Bon de commande'!$E$37:$O$43,MATCH($E135,'Bon de commande'!$E$37:$O$37,0),FALSE)</f>
        <v>0</v>
      </c>
    </row>
    <row r="136" spans="1:22" ht="25.5">
      <c r="A136" s="50" t="s">
        <v>341</v>
      </c>
      <c r="B136" s="50" t="s">
        <v>63</v>
      </c>
      <c r="C136" s="50" t="s">
        <v>139</v>
      </c>
      <c r="D136" s="50" t="s">
        <v>11</v>
      </c>
      <c r="E136" s="50" t="s">
        <v>4</v>
      </c>
      <c r="F136" s="50" t="s">
        <v>347</v>
      </c>
      <c r="G136" s="50" t="s">
        <v>331</v>
      </c>
      <c r="H136" s="51">
        <v>0</v>
      </c>
      <c r="I136" s="50" t="str">
        <f t="shared" si="2"/>
        <v>2152172001</v>
      </c>
      <c r="J136" s="50" t="s">
        <v>150</v>
      </c>
      <c r="K136" s="50" t="s">
        <v>4</v>
      </c>
      <c r="L136" s="50" t="s">
        <v>343</v>
      </c>
      <c r="M136" s="50">
        <v>0.6</v>
      </c>
      <c r="N136" s="50" t="s">
        <v>344</v>
      </c>
      <c r="O136" s="50" t="s">
        <v>244</v>
      </c>
      <c r="P136" s="50" t="s">
        <v>345</v>
      </c>
      <c r="Q136" s="50" t="s">
        <v>92</v>
      </c>
      <c r="R136" s="50" t="s">
        <v>93</v>
      </c>
      <c r="S136" s="50" t="s">
        <v>147</v>
      </c>
      <c r="T136" s="50" t="s">
        <v>246</v>
      </c>
      <c r="U136" s="50" t="s">
        <v>335</v>
      </c>
      <c r="V136" s="54">
        <f>VLOOKUP($I136,'Bon de commande'!$E$37:$O$43,MATCH($E136,'Bon de commande'!$E$37:$O$37,0),FALSE)</f>
        <v>0</v>
      </c>
    </row>
    <row r="137" spans="1:22" ht="25.5">
      <c r="A137" s="50" t="s">
        <v>341</v>
      </c>
      <c r="B137" s="50" t="s">
        <v>63</v>
      </c>
      <c r="C137" s="50" t="s">
        <v>139</v>
      </c>
      <c r="D137" s="50" t="s">
        <v>11</v>
      </c>
      <c r="E137" s="50" t="s">
        <v>5</v>
      </c>
      <c r="F137" s="50" t="s">
        <v>348</v>
      </c>
      <c r="G137" s="50" t="s">
        <v>331</v>
      </c>
      <c r="H137" s="51">
        <v>0</v>
      </c>
      <c r="I137" s="50" t="str">
        <f t="shared" si="2"/>
        <v>2152172001</v>
      </c>
      <c r="J137" s="50" t="s">
        <v>152</v>
      </c>
      <c r="K137" s="50" t="s">
        <v>5</v>
      </c>
      <c r="L137" s="50" t="s">
        <v>343</v>
      </c>
      <c r="M137" s="50">
        <v>0.6</v>
      </c>
      <c r="N137" s="50" t="s">
        <v>344</v>
      </c>
      <c r="O137" s="50" t="s">
        <v>244</v>
      </c>
      <c r="P137" s="50" t="s">
        <v>345</v>
      </c>
      <c r="Q137" s="50" t="s">
        <v>92</v>
      </c>
      <c r="R137" s="50" t="s">
        <v>93</v>
      </c>
      <c r="S137" s="50" t="s">
        <v>147</v>
      </c>
      <c r="T137" s="50" t="s">
        <v>246</v>
      </c>
      <c r="U137" s="50" t="s">
        <v>335</v>
      </c>
      <c r="V137" s="54">
        <f>VLOOKUP($I137,'Bon de commande'!$E$37:$O$43,MATCH($E137,'Bon de commande'!$E$37:$O$37,0),FALSE)</f>
        <v>0</v>
      </c>
    </row>
    <row r="138" spans="1:22" ht="25.5">
      <c r="A138" s="50" t="s">
        <v>341</v>
      </c>
      <c r="B138" s="50" t="s">
        <v>63</v>
      </c>
      <c r="C138" s="50" t="s">
        <v>139</v>
      </c>
      <c r="D138" s="50" t="s">
        <v>11</v>
      </c>
      <c r="E138" s="50" t="s">
        <v>6</v>
      </c>
      <c r="F138" s="50" t="s">
        <v>349</v>
      </c>
      <c r="G138" s="50" t="s">
        <v>331</v>
      </c>
      <c r="H138" s="51">
        <v>0</v>
      </c>
      <c r="I138" s="50" t="str">
        <f t="shared" si="2"/>
        <v>2152172001</v>
      </c>
      <c r="J138" s="50" t="s">
        <v>154</v>
      </c>
      <c r="K138" s="50" t="s">
        <v>6</v>
      </c>
      <c r="L138" s="50" t="s">
        <v>343</v>
      </c>
      <c r="M138" s="50">
        <v>0.6</v>
      </c>
      <c r="N138" s="50" t="s">
        <v>344</v>
      </c>
      <c r="O138" s="50" t="s">
        <v>244</v>
      </c>
      <c r="P138" s="50" t="s">
        <v>345</v>
      </c>
      <c r="Q138" s="50" t="s">
        <v>92</v>
      </c>
      <c r="R138" s="50" t="s">
        <v>93</v>
      </c>
      <c r="S138" s="50" t="s">
        <v>147</v>
      </c>
      <c r="T138" s="50" t="s">
        <v>246</v>
      </c>
      <c r="U138" s="50" t="s">
        <v>335</v>
      </c>
      <c r="V138" s="54">
        <f>VLOOKUP($I138,'Bon de commande'!$E$37:$O$43,MATCH($E138,'Bon de commande'!$E$37:$O$37,0),FALSE)</f>
        <v>0</v>
      </c>
    </row>
    <row r="139" spans="1:22" ht="25.5">
      <c r="A139" s="50" t="s">
        <v>341</v>
      </c>
      <c r="B139" s="50" t="s">
        <v>63</v>
      </c>
      <c r="C139" s="50" t="s">
        <v>139</v>
      </c>
      <c r="D139" s="50" t="s">
        <v>11</v>
      </c>
      <c r="E139" s="50" t="s">
        <v>20</v>
      </c>
      <c r="F139" s="50" t="s">
        <v>350</v>
      </c>
      <c r="G139" s="50" t="s">
        <v>331</v>
      </c>
      <c r="H139" s="51">
        <v>0</v>
      </c>
      <c r="I139" s="50" t="str">
        <f t="shared" si="2"/>
        <v>2152172001</v>
      </c>
      <c r="J139" s="50" t="s">
        <v>156</v>
      </c>
      <c r="K139" s="50" t="s">
        <v>20</v>
      </c>
      <c r="L139" s="50" t="s">
        <v>343</v>
      </c>
      <c r="M139" s="50">
        <v>0.6</v>
      </c>
      <c r="N139" s="50" t="s">
        <v>344</v>
      </c>
      <c r="O139" s="50" t="s">
        <v>244</v>
      </c>
      <c r="P139" s="50" t="s">
        <v>345</v>
      </c>
      <c r="Q139" s="50" t="s">
        <v>92</v>
      </c>
      <c r="R139" s="50" t="s">
        <v>93</v>
      </c>
      <c r="S139" s="50" t="s">
        <v>147</v>
      </c>
      <c r="T139" s="50" t="s">
        <v>246</v>
      </c>
      <c r="U139" s="50" t="s">
        <v>335</v>
      </c>
      <c r="V139" s="54">
        <f>VLOOKUP($I139,'Bon de commande'!$E$37:$O$43,MATCH($E139,'Bon de commande'!$E$37:$O$37,0),FALSE)</f>
        <v>0</v>
      </c>
    </row>
    <row r="140" spans="1:22" ht="25.5">
      <c r="A140" s="50" t="s">
        <v>50</v>
      </c>
      <c r="B140" s="50" t="s">
        <v>351</v>
      </c>
      <c r="C140" s="50" t="s">
        <v>352</v>
      </c>
      <c r="D140" s="50" t="s">
        <v>34</v>
      </c>
      <c r="E140" s="50" t="s">
        <v>3</v>
      </c>
      <c r="F140" s="50" t="s">
        <v>353</v>
      </c>
      <c r="G140" s="50" t="s">
        <v>163</v>
      </c>
      <c r="H140" s="51">
        <v>0</v>
      </c>
      <c r="I140" s="50" t="str">
        <f t="shared" si="2"/>
        <v>2212003332</v>
      </c>
      <c r="J140" s="50" t="s">
        <v>354</v>
      </c>
      <c r="K140" s="50" t="s">
        <v>3</v>
      </c>
      <c r="L140" s="50" t="s">
        <v>270</v>
      </c>
      <c r="M140" s="50">
        <v>0.5</v>
      </c>
      <c r="N140" s="50" t="s">
        <v>165</v>
      </c>
      <c r="O140" s="50" t="s">
        <v>145</v>
      </c>
      <c r="P140" s="50" t="s">
        <v>355</v>
      </c>
      <c r="Q140" s="50" t="s">
        <v>92</v>
      </c>
      <c r="R140" s="50" t="s">
        <v>183</v>
      </c>
      <c r="S140" s="50" t="s">
        <v>147</v>
      </c>
      <c r="T140" s="50" t="s">
        <v>95</v>
      </c>
      <c r="U140" s="50" t="s">
        <v>167</v>
      </c>
      <c r="V140" s="54">
        <f>VLOOKUP($I140,'Bon de commande'!$E$31:$O$43,MATCH($E140,'Bon de commande'!$E$31:$O$31,0),FALSE)</f>
        <v>0</v>
      </c>
    </row>
    <row r="141" spans="1:22" ht="25.5">
      <c r="A141" s="50" t="s">
        <v>50</v>
      </c>
      <c r="B141" s="50" t="s">
        <v>351</v>
      </c>
      <c r="C141" s="50" t="s">
        <v>352</v>
      </c>
      <c r="D141" s="50" t="s">
        <v>34</v>
      </c>
      <c r="E141" s="50" t="s">
        <v>4</v>
      </c>
      <c r="F141" s="50" t="s">
        <v>356</v>
      </c>
      <c r="G141" s="50" t="s">
        <v>163</v>
      </c>
      <c r="H141" s="51">
        <v>0</v>
      </c>
      <c r="I141" s="50" t="str">
        <f t="shared" si="2"/>
        <v>2212003332</v>
      </c>
      <c r="J141" s="50" t="s">
        <v>357</v>
      </c>
      <c r="K141" s="50" t="s">
        <v>4</v>
      </c>
      <c r="L141" s="50" t="s">
        <v>270</v>
      </c>
      <c r="M141" s="50">
        <v>0.5</v>
      </c>
      <c r="N141" s="50" t="s">
        <v>165</v>
      </c>
      <c r="O141" s="50" t="s">
        <v>145</v>
      </c>
      <c r="P141" s="50" t="s">
        <v>355</v>
      </c>
      <c r="Q141" s="50" t="s">
        <v>92</v>
      </c>
      <c r="R141" s="50" t="s">
        <v>183</v>
      </c>
      <c r="S141" s="50" t="s">
        <v>147</v>
      </c>
      <c r="T141" s="50" t="s">
        <v>95</v>
      </c>
      <c r="U141" s="50" t="s">
        <v>167</v>
      </c>
      <c r="V141" s="54">
        <f>VLOOKUP($I141,'Bon de commande'!$E$31:$O$43,MATCH($E141,'Bon de commande'!$E$31:$O$31,0),FALSE)</f>
        <v>0</v>
      </c>
    </row>
    <row r="142" spans="1:22" ht="25.5">
      <c r="A142" s="50" t="s">
        <v>50</v>
      </c>
      <c r="B142" s="50" t="s">
        <v>351</v>
      </c>
      <c r="C142" s="50" t="s">
        <v>352</v>
      </c>
      <c r="D142" s="50" t="s">
        <v>34</v>
      </c>
      <c r="E142" s="50" t="s">
        <v>5</v>
      </c>
      <c r="F142" s="50" t="s">
        <v>358</v>
      </c>
      <c r="G142" s="50" t="s">
        <v>163</v>
      </c>
      <c r="H142" s="51">
        <v>0</v>
      </c>
      <c r="I142" s="50" t="str">
        <f t="shared" si="2"/>
        <v>2212003332</v>
      </c>
      <c r="J142" s="50" t="s">
        <v>359</v>
      </c>
      <c r="K142" s="50" t="s">
        <v>5</v>
      </c>
      <c r="L142" s="50" t="s">
        <v>270</v>
      </c>
      <c r="M142" s="50">
        <v>0.5</v>
      </c>
      <c r="N142" s="50" t="s">
        <v>165</v>
      </c>
      <c r="O142" s="50" t="s">
        <v>145</v>
      </c>
      <c r="P142" s="50" t="s">
        <v>355</v>
      </c>
      <c r="Q142" s="50" t="s">
        <v>92</v>
      </c>
      <c r="R142" s="50" t="s">
        <v>183</v>
      </c>
      <c r="S142" s="50" t="s">
        <v>147</v>
      </c>
      <c r="T142" s="50" t="s">
        <v>95</v>
      </c>
      <c r="U142" s="50" t="s">
        <v>167</v>
      </c>
      <c r="V142" s="54">
        <f>VLOOKUP($I142,'Bon de commande'!$E$31:$O$43,MATCH($E142,'Bon de commande'!$E$31:$O$31,0),FALSE)</f>
        <v>0</v>
      </c>
    </row>
    <row r="143" spans="1:22" ht="25.5">
      <c r="A143" s="50" t="s">
        <v>50</v>
      </c>
      <c r="B143" s="50" t="s">
        <v>351</v>
      </c>
      <c r="C143" s="50" t="s">
        <v>352</v>
      </c>
      <c r="D143" s="50" t="s">
        <v>34</v>
      </c>
      <c r="E143" s="50" t="s">
        <v>6</v>
      </c>
      <c r="F143" s="50" t="s">
        <v>360</v>
      </c>
      <c r="G143" s="50" t="s">
        <v>163</v>
      </c>
      <c r="H143" s="51">
        <v>0</v>
      </c>
      <c r="I143" s="50" t="str">
        <f t="shared" si="2"/>
        <v>2212003332</v>
      </c>
      <c r="J143" s="50" t="s">
        <v>361</v>
      </c>
      <c r="K143" s="50" t="s">
        <v>6</v>
      </c>
      <c r="L143" s="50" t="s">
        <v>270</v>
      </c>
      <c r="M143" s="50">
        <v>0.5</v>
      </c>
      <c r="N143" s="50" t="s">
        <v>165</v>
      </c>
      <c r="O143" s="50" t="s">
        <v>145</v>
      </c>
      <c r="P143" s="50" t="s">
        <v>355</v>
      </c>
      <c r="Q143" s="50" t="s">
        <v>92</v>
      </c>
      <c r="R143" s="50" t="s">
        <v>183</v>
      </c>
      <c r="S143" s="50" t="s">
        <v>147</v>
      </c>
      <c r="T143" s="50" t="s">
        <v>95</v>
      </c>
      <c r="U143" s="50" t="s">
        <v>167</v>
      </c>
      <c r="V143" s="54">
        <f>VLOOKUP($I143,'Bon de commande'!$E$31:$O$43,MATCH($E143,'Bon de commande'!$E$31:$O$31,0),FALSE)</f>
        <v>0</v>
      </c>
    </row>
    <row r="144" spans="1:22" ht="25.5">
      <c r="A144" s="50" t="s">
        <v>50</v>
      </c>
      <c r="B144" s="50" t="s">
        <v>351</v>
      </c>
      <c r="C144" s="50" t="s">
        <v>352</v>
      </c>
      <c r="D144" s="50" t="s">
        <v>34</v>
      </c>
      <c r="E144" s="50" t="s">
        <v>20</v>
      </c>
      <c r="F144" s="50" t="s">
        <v>362</v>
      </c>
      <c r="G144" s="50" t="s">
        <v>163</v>
      </c>
      <c r="H144" s="51">
        <v>0</v>
      </c>
      <c r="I144" s="50" t="str">
        <f t="shared" si="2"/>
        <v>2212003332</v>
      </c>
      <c r="J144" s="50" t="s">
        <v>363</v>
      </c>
      <c r="K144" s="50" t="s">
        <v>20</v>
      </c>
      <c r="L144" s="50" t="s">
        <v>270</v>
      </c>
      <c r="M144" s="50">
        <v>0.5</v>
      </c>
      <c r="N144" s="50" t="s">
        <v>165</v>
      </c>
      <c r="O144" s="50" t="s">
        <v>145</v>
      </c>
      <c r="P144" s="50" t="s">
        <v>355</v>
      </c>
      <c r="Q144" s="50" t="s">
        <v>92</v>
      </c>
      <c r="R144" s="50" t="s">
        <v>183</v>
      </c>
      <c r="S144" s="50" t="s">
        <v>147</v>
      </c>
      <c r="T144" s="50" t="s">
        <v>95</v>
      </c>
      <c r="U144" s="50" t="s">
        <v>167</v>
      </c>
      <c r="V144" s="54">
        <f>VLOOKUP($I144,'Bon de commande'!$E$31:$O$43,MATCH($E144,'Bon de commande'!$E$31:$O$31,0),FALSE)</f>
        <v>0</v>
      </c>
    </row>
    <row r="145" spans="1:22" ht="25.5">
      <c r="A145" s="50" t="s">
        <v>50</v>
      </c>
      <c r="B145" s="50" t="s">
        <v>351</v>
      </c>
      <c r="C145" s="50" t="s">
        <v>352</v>
      </c>
      <c r="D145" s="50" t="s">
        <v>34</v>
      </c>
      <c r="E145" s="50" t="s">
        <v>21</v>
      </c>
      <c r="F145" s="50" t="s">
        <v>364</v>
      </c>
      <c r="G145" s="50" t="s">
        <v>163</v>
      </c>
      <c r="H145" s="51">
        <v>0</v>
      </c>
      <c r="I145" s="50" t="str">
        <f t="shared" si="2"/>
        <v>2212003332</v>
      </c>
      <c r="J145" s="50" t="s">
        <v>365</v>
      </c>
      <c r="K145" s="50" t="s">
        <v>21</v>
      </c>
      <c r="L145" s="50" t="s">
        <v>270</v>
      </c>
      <c r="M145" s="50">
        <v>0.5</v>
      </c>
      <c r="N145" s="50" t="s">
        <v>165</v>
      </c>
      <c r="O145" s="50" t="s">
        <v>145</v>
      </c>
      <c r="P145" s="50" t="s">
        <v>355</v>
      </c>
      <c r="Q145" s="50" t="s">
        <v>92</v>
      </c>
      <c r="R145" s="50" t="s">
        <v>183</v>
      </c>
      <c r="S145" s="50" t="s">
        <v>147</v>
      </c>
      <c r="T145" s="50" t="s">
        <v>95</v>
      </c>
      <c r="U145" s="50" t="s">
        <v>167</v>
      </c>
      <c r="V145" s="54">
        <f>VLOOKUP($I145,'Bon de commande'!$E$31:$O$43,MATCH($E145,'Bon de commande'!$E$31:$O$31,0),FALSE)</f>
        <v>0</v>
      </c>
    </row>
    <row r="146" spans="1:22" ht="25.5">
      <c r="A146" s="50" t="s">
        <v>51</v>
      </c>
      <c r="B146" s="50" t="s">
        <v>366</v>
      </c>
      <c r="C146" s="50" t="s">
        <v>352</v>
      </c>
      <c r="D146" s="50" t="s">
        <v>34</v>
      </c>
      <c r="E146" s="50" t="s">
        <v>2</v>
      </c>
      <c r="F146" s="50" t="s">
        <v>367</v>
      </c>
      <c r="G146" s="50" t="s">
        <v>163</v>
      </c>
      <c r="H146" s="51">
        <v>0</v>
      </c>
      <c r="I146" s="50" t="str">
        <f t="shared" si="2"/>
        <v>2212013332</v>
      </c>
      <c r="J146" s="50" t="s">
        <v>368</v>
      </c>
      <c r="K146" s="50" t="s">
        <v>2</v>
      </c>
      <c r="L146" s="50" t="s">
        <v>270</v>
      </c>
      <c r="M146" s="50">
        <v>0.5</v>
      </c>
      <c r="N146" s="50" t="s">
        <v>165</v>
      </c>
      <c r="O146" s="50" t="s">
        <v>244</v>
      </c>
      <c r="P146" s="50" t="s">
        <v>369</v>
      </c>
      <c r="Q146" s="50" t="s">
        <v>92</v>
      </c>
      <c r="R146" s="50" t="s">
        <v>183</v>
      </c>
      <c r="S146" s="50" t="s">
        <v>147</v>
      </c>
      <c r="T146" s="50" t="s">
        <v>246</v>
      </c>
      <c r="U146" s="50" t="s">
        <v>167</v>
      </c>
      <c r="V146" s="54">
        <f>VLOOKUP($I146,'Bon de commande'!$E$31:$O$43,MATCH($E146,'Bon de commande'!$E$31:$O$31,0),FALSE)</f>
        <v>0</v>
      </c>
    </row>
    <row r="147" spans="1:22" ht="25.5">
      <c r="A147" s="50" t="s">
        <v>51</v>
      </c>
      <c r="B147" s="50" t="s">
        <v>366</v>
      </c>
      <c r="C147" s="50" t="s">
        <v>352</v>
      </c>
      <c r="D147" s="50" t="s">
        <v>34</v>
      </c>
      <c r="E147" s="50" t="s">
        <v>3</v>
      </c>
      <c r="F147" s="50" t="s">
        <v>370</v>
      </c>
      <c r="G147" s="50" t="s">
        <v>163</v>
      </c>
      <c r="H147" s="51">
        <v>0</v>
      </c>
      <c r="I147" s="50" t="str">
        <f t="shared" si="2"/>
        <v>2212013332</v>
      </c>
      <c r="J147" s="50" t="s">
        <v>354</v>
      </c>
      <c r="K147" s="50" t="s">
        <v>3</v>
      </c>
      <c r="L147" s="50" t="s">
        <v>270</v>
      </c>
      <c r="M147" s="50">
        <v>0.5</v>
      </c>
      <c r="N147" s="50" t="s">
        <v>165</v>
      </c>
      <c r="O147" s="50" t="s">
        <v>244</v>
      </c>
      <c r="P147" s="50" t="s">
        <v>369</v>
      </c>
      <c r="Q147" s="50" t="s">
        <v>92</v>
      </c>
      <c r="R147" s="50" t="s">
        <v>183</v>
      </c>
      <c r="S147" s="50" t="s">
        <v>147</v>
      </c>
      <c r="T147" s="50" t="s">
        <v>246</v>
      </c>
      <c r="U147" s="50" t="s">
        <v>167</v>
      </c>
      <c r="V147" s="54">
        <f>VLOOKUP($I147,'Bon de commande'!$E$31:$O$43,MATCH($E147,'Bon de commande'!$E$31:$O$31,0),FALSE)</f>
        <v>0</v>
      </c>
    </row>
    <row r="148" spans="1:22" ht="25.5">
      <c r="A148" s="50" t="s">
        <v>51</v>
      </c>
      <c r="B148" s="50" t="s">
        <v>366</v>
      </c>
      <c r="C148" s="50" t="s">
        <v>352</v>
      </c>
      <c r="D148" s="50" t="s">
        <v>34</v>
      </c>
      <c r="E148" s="50" t="s">
        <v>4</v>
      </c>
      <c r="F148" s="50" t="s">
        <v>371</v>
      </c>
      <c r="G148" s="50" t="s">
        <v>163</v>
      </c>
      <c r="H148" s="51">
        <v>0</v>
      </c>
      <c r="I148" s="50" t="str">
        <f t="shared" si="2"/>
        <v>2212013332</v>
      </c>
      <c r="J148" s="50" t="s">
        <v>357</v>
      </c>
      <c r="K148" s="50" t="s">
        <v>4</v>
      </c>
      <c r="L148" s="50" t="s">
        <v>270</v>
      </c>
      <c r="M148" s="50">
        <v>0.5</v>
      </c>
      <c r="N148" s="50" t="s">
        <v>165</v>
      </c>
      <c r="O148" s="50" t="s">
        <v>244</v>
      </c>
      <c r="P148" s="50" t="s">
        <v>369</v>
      </c>
      <c r="Q148" s="50" t="s">
        <v>92</v>
      </c>
      <c r="R148" s="50" t="s">
        <v>183</v>
      </c>
      <c r="S148" s="50" t="s">
        <v>147</v>
      </c>
      <c r="T148" s="50" t="s">
        <v>246</v>
      </c>
      <c r="U148" s="50" t="s">
        <v>167</v>
      </c>
      <c r="V148" s="54">
        <f>VLOOKUP($I148,'Bon de commande'!$E$31:$O$43,MATCH($E148,'Bon de commande'!$E$31:$O$31,0),FALSE)</f>
        <v>0</v>
      </c>
    </row>
    <row r="149" spans="1:22" ht="25.5">
      <c r="A149" s="50" t="s">
        <v>51</v>
      </c>
      <c r="B149" s="50" t="s">
        <v>366</v>
      </c>
      <c r="C149" s="50" t="s">
        <v>352</v>
      </c>
      <c r="D149" s="50" t="s">
        <v>34</v>
      </c>
      <c r="E149" s="50" t="s">
        <v>5</v>
      </c>
      <c r="F149" s="50" t="s">
        <v>372</v>
      </c>
      <c r="G149" s="50" t="s">
        <v>163</v>
      </c>
      <c r="H149" s="51">
        <v>0</v>
      </c>
      <c r="I149" s="50" t="str">
        <f t="shared" si="2"/>
        <v>2212013332</v>
      </c>
      <c r="J149" s="50" t="s">
        <v>359</v>
      </c>
      <c r="K149" s="50" t="s">
        <v>5</v>
      </c>
      <c r="L149" s="50" t="s">
        <v>270</v>
      </c>
      <c r="M149" s="50">
        <v>0.5</v>
      </c>
      <c r="N149" s="50" t="s">
        <v>165</v>
      </c>
      <c r="O149" s="50" t="s">
        <v>244</v>
      </c>
      <c r="P149" s="50" t="s">
        <v>369</v>
      </c>
      <c r="Q149" s="50" t="s">
        <v>92</v>
      </c>
      <c r="R149" s="50" t="s">
        <v>183</v>
      </c>
      <c r="S149" s="50" t="s">
        <v>147</v>
      </c>
      <c r="T149" s="50" t="s">
        <v>246</v>
      </c>
      <c r="U149" s="50" t="s">
        <v>167</v>
      </c>
      <c r="V149" s="54">
        <f>VLOOKUP($I149,'Bon de commande'!$E$31:$O$43,MATCH($E149,'Bon de commande'!$E$31:$O$31,0),FALSE)</f>
        <v>0</v>
      </c>
    </row>
    <row r="150" spans="1:22" ht="25.5">
      <c r="A150" s="50" t="s">
        <v>51</v>
      </c>
      <c r="B150" s="50" t="s">
        <v>366</v>
      </c>
      <c r="C150" s="50" t="s">
        <v>352</v>
      </c>
      <c r="D150" s="50" t="s">
        <v>34</v>
      </c>
      <c r="E150" s="50" t="s">
        <v>6</v>
      </c>
      <c r="F150" s="50" t="s">
        <v>373</v>
      </c>
      <c r="G150" s="50" t="s">
        <v>163</v>
      </c>
      <c r="H150" s="51">
        <v>0</v>
      </c>
      <c r="I150" s="50" t="str">
        <f t="shared" si="2"/>
        <v>2212013332</v>
      </c>
      <c r="J150" s="50" t="s">
        <v>361</v>
      </c>
      <c r="K150" s="50" t="s">
        <v>6</v>
      </c>
      <c r="L150" s="50" t="s">
        <v>270</v>
      </c>
      <c r="M150" s="50">
        <v>0.5</v>
      </c>
      <c r="N150" s="50" t="s">
        <v>165</v>
      </c>
      <c r="O150" s="50" t="s">
        <v>244</v>
      </c>
      <c r="P150" s="50" t="s">
        <v>369</v>
      </c>
      <c r="Q150" s="50" t="s">
        <v>92</v>
      </c>
      <c r="R150" s="50" t="s">
        <v>183</v>
      </c>
      <c r="S150" s="50" t="s">
        <v>147</v>
      </c>
      <c r="T150" s="50" t="s">
        <v>246</v>
      </c>
      <c r="U150" s="50" t="s">
        <v>167</v>
      </c>
      <c r="V150" s="54">
        <f>VLOOKUP($I150,'Bon de commande'!$E$31:$O$43,MATCH($E150,'Bon de commande'!$E$31:$O$31,0),FALSE)</f>
        <v>0</v>
      </c>
    </row>
    <row r="151" spans="1:22" ht="25.5">
      <c r="A151" s="50" t="s">
        <v>51</v>
      </c>
      <c r="B151" s="50" t="s">
        <v>366</v>
      </c>
      <c r="C151" s="50" t="s">
        <v>352</v>
      </c>
      <c r="D151" s="50" t="s">
        <v>34</v>
      </c>
      <c r="E151" s="50" t="s">
        <v>20</v>
      </c>
      <c r="F151" s="50" t="s">
        <v>374</v>
      </c>
      <c r="G151" s="50" t="s">
        <v>163</v>
      </c>
      <c r="H151" s="51">
        <v>0</v>
      </c>
      <c r="I151" s="50" t="str">
        <f t="shared" si="2"/>
        <v>2212013332</v>
      </c>
      <c r="J151" s="50" t="s">
        <v>363</v>
      </c>
      <c r="K151" s="50" t="s">
        <v>20</v>
      </c>
      <c r="L151" s="50" t="s">
        <v>270</v>
      </c>
      <c r="M151" s="50">
        <v>0.5</v>
      </c>
      <c r="N151" s="50" t="s">
        <v>165</v>
      </c>
      <c r="O151" s="50" t="s">
        <v>244</v>
      </c>
      <c r="P151" s="50" t="s">
        <v>369</v>
      </c>
      <c r="Q151" s="50" t="s">
        <v>92</v>
      </c>
      <c r="R151" s="50" t="s">
        <v>183</v>
      </c>
      <c r="S151" s="50" t="s">
        <v>147</v>
      </c>
      <c r="T151" s="50" t="s">
        <v>246</v>
      </c>
      <c r="U151" s="50" t="s">
        <v>167</v>
      </c>
      <c r="V151" s="54">
        <f>VLOOKUP($I151,'Bon de commande'!$E$31:$O$43,MATCH($E151,'Bon de commande'!$E$31:$O$31,0),FALSE)</f>
        <v>0</v>
      </c>
    </row>
    <row r="152" spans="1:22" ht="25.5">
      <c r="A152" s="50" t="s">
        <v>51</v>
      </c>
      <c r="B152" s="50" t="s">
        <v>366</v>
      </c>
      <c r="C152" s="50" t="s">
        <v>352</v>
      </c>
      <c r="D152" s="50" t="s">
        <v>34</v>
      </c>
      <c r="E152" s="50" t="s">
        <v>21</v>
      </c>
      <c r="F152" s="50" t="s">
        <v>375</v>
      </c>
      <c r="G152" s="50" t="s">
        <v>163</v>
      </c>
      <c r="H152" s="51">
        <v>0</v>
      </c>
      <c r="I152" s="50" t="str">
        <f t="shared" si="2"/>
        <v>2212013332</v>
      </c>
      <c r="J152" s="50" t="s">
        <v>365</v>
      </c>
      <c r="K152" s="50" t="s">
        <v>21</v>
      </c>
      <c r="L152" s="50" t="s">
        <v>270</v>
      </c>
      <c r="M152" s="50">
        <v>0.5</v>
      </c>
      <c r="N152" s="50" t="s">
        <v>165</v>
      </c>
      <c r="O152" s="50" t="s">
        <v>244</v>
      </c>
      <c r="P152" s="50" t="s">
        <v>369</v>
      </c>
      <c r="Q152" s="50" t="s">
        <v>92</v>
      </c>
      <c r="R152" s="50" t="s">
        <v>183</v>
      </c>
      <c r="S152" s="50" t="s">
        <v>147</v>
      </c>
      <c r="T152" s="50" t="s">
        <v>246</v>
      </c>
      <c r="U152" s="50" t="s">
        <v>167</v>
      </c>
      <c r="V152" s="54">
        <f>VLOOKUP($I152,'Bon de commande'!$E$31:$O$43,MATCH($E152,'Bon de commande'!$E$31:$O$31,0),FALSE)</f>
        <v>0</v>
      </c>
    </row>
  </sheetData>
  <sheetProtection algorithmName="SHA-512" hashValue="ZRTPDsFOpPVJ5WmxsLIsdFh1jK8QVRwnVN/heoXZa8vLf3XayX1JwrwuFwoK/WC1b8zAWdafRt9UvGeJ8i0wnA==" saltValue="2Vk8LttgLOnTqbwNtzZit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5"/>
  <sheetData>
    <row r="1" spans="1:1">
      <c r="A1" t="s">
        <v>58</v>
      </c>
    </row>
    <row r="2" spans="1:1">
      <c r="A2" t="s">
        <v>57</v>
      </c>
    </row>
  </sheetData>
  <sheetProtection algorithmName="SHA-512" hashValue="C0bgQIsqtpfSWA5Q8x1i8EBH+BvsKkS+o0Wh+wGPEvs/kuTShwv0nq00ydRafmnKoDy6k6YUTI7Qc57I1Kk0yQ==" saltValue="auVqWy8+RoFDIUCpHuqj7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E8FD8B7E524F4ABE9E4DF844655283" ma:contentTypeVersion="12" ma:contentTypeDescription="Opret et nyt dokument." ma:contentTypeScope="" ma:versionID="d9320374ddc334bc749fe477feb5d360">
  <xsd:schema xmlns:xsd="http://www.w3.org/2001/XMLSchema" xmlns:xs="http://www.w3.org/2001/XMLSchema" xmlns:p="http://schemas.microsoft.com/office/2006/metadata/properties" xmlns:ns3="28ac33c2-a75e-4a3a-95fa-04ba96601709" xmlns:ns4="63ffc76e-ccae-4a40-acff-6ee2fcd17d16" targetNamespace="http://schemas.microsoft.com/office/2006/metadata/properties" ma:root="true" ma:fieldsID="a14a555a5a3a546ee539d6b1300c20d6" ns3:_="" ns4:_="">
    <xsd:import namespace="28ac33c2-a75e-4a3a-95fa-04ba96601709"/>
    <xsd:import namespace="63ffc76e-ccae-4a40-acff-6ee2fcd17d1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c33c2-a75e-4a3a-95fa-04ba966017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fc76e-ccae-4a40-acff-6ee2fcd17d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ABA065-19C9-4D63-B1A5-EEACCA3911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4400E9-07F9-4BA1-807E-B3D729D73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ac33c2-a75e-4a3a-95fa-04ba96601709"/>
    <ds:schemaRef ds:uri="63ffc76e-ccae-4a40-acff-6ee2fcd17d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366EFA-2365-4A95-8CF9-37EEFA7EE7CF}">
  <ds:schemaRefs>
    <ds:schemaRef ds:uri="http://schemas.microsoft.com/office/infopath/2007/PartnerControls"/>
    <ds:schemaRef ds:uri="http://www.w3.org/XML/1998/namespace"/>
    <ds:schemaRef ds:uri="28ac33c2-a75e-4a3a-95fa-04ba96601709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3ffc76e-ccae-4a40-acff-6ee2fcd17d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Bon de commande</vt:lpstr>
      <vt:lpstr>Import</vt:lpstr>
      <vt:lpstr>Feuil1</vt:lpstr>
      <vt:lpstr>'Bon de commande'!Zone_d_impression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De Luca</dc:creator>
  <cp:lastModifiedBy>Windows User</cp:lastModifiedBy>
  <cp:lastPrinted>2017-05-15T10:19:27Z</cp:lastPrinted>
  <dcterms:created xsi:type="dcterms:W3CDTF">2015-06-17T09:29:12Z</dcterms:created>
  <dcterms:modified xsi:type="dcterms:W3CDTF">2022-09-26T17:09:45Z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0x010100E1E8FD8B7E524F4ABE9E4DF844655283</vt:lpwstr>
  </property>
</Properties>
</file>